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50" yWindow="-75" windowWidth="12915" windowHeight="11760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'4'!$A$5:$AF$24</definedName>
    <definedName name="_xlnm._FilterDatabase" localSheetId="5" hidden="1">'5'!$A$5:$CA$5</definedName>
    <definedName name="_xlnm._FilterDatabase" localSheetId="6" hidden="1">'6'!$A$5:$AF$24</definedName>
    <definedName name="а">Содержание!$B$4</definedName>
  </definedNames>
  <calcPr calcId="145621"/>
</workbook>
</file>

<file path=xl/calcChain.xml><?xml version="1.0" encoding="utf-8"?>
<calcChain xmlns="http://schemas.openxmlformats.org/spreadsheetml/2006/main">
  <c r="X23" i="11" l="1"/>
  <c r="X22" i="11"/>
  <c r="X21" i="11"/>
  <c r="X20" i="11"/>
  <c r="X18" i="11"/>
  <c r="X5" i="11"/>
  <c r="R22" i="11"/>
  <c r="R21" i="11"/>
  <c r="R20" i="11"/>
  <c r="R5" i="11"/>
  <c r="L22" i="11"/>
  <c r="L21" i="11"/>
  <c r="L20" i="11"/>
  <c r="L6" i="11"/>
  <c r="L5" i="11"/>
  <c r="X13" i="9"/>
  <c r="X9" i="9"/>
  <c r="X8" i="9"/>
  <c r="X6" i="9"/>
  <c r="X5" i="9"/>
  <c r="R13" i="9"/>
  <c r="R9" i="9"/>
  <c r="R8" i="9"/>
  <c r="R5" i="9"/>
  <c r="R6" i="9"/>
  <c r="L15" i="9"/>
  <c r="L13" i="9"/>
  <c r="L9" i="9"/>
  <c r="L8" i="9"/>
  <c r="L6" i="9"/>
  <c r="L5" i="9"/>
</calcChain>
</file>

<file path=xl/sharedStrings.xml><?xml version="1.0" encoding="utf-8"?>
<sst xmlns="http://schemas.openxmlformats.org/spreadsheetml/2006/main" count="3084" uniqueCount="68">
  <si>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</si>
  <si>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</si>
  <si>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</si>
  <si>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</si>
  <si>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</si>
  <si>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</si>
  <si>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</si>
  <si>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</si>
  <si>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</si>
  <si>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</si>
  <si>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</si>
  <si>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</si>
  <si>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</si>
  <si>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</si>
  <si>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</si>
  <si>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</si>
  <si>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</si>
  <si>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</si>
  <si>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</si>
  <si>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</si>
  <si>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</si>
  <si>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</si>
  <si>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</si>
  <si>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</si>
  <si>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</si>
  <si>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</si>
  <si>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</si>
  <si>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</si>
  <si>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</si>
  <si>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</si>
  <si>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Здания</t>
  </si>
  <si>
    <t>Ликвидировано основных фондов за год по полному кругу организаций в разрезе ОКВЭД-2007 2004 - 2016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</si>
  <si>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2004 - 2016 гг.</t>
  </si>
  <si>
    <t>Ликвидировано основных фондов за год некоммерческими организациями в разрезе ОКВЭД-2007 2004 - 2016 гг.</t>
  </si>
  <si>
    <r>
      <t xml:space="preserve">Ликвидировано основных фондов за год 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</si>
  <si>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Ликвидировано основных фондов за год по полному кругу организаций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</si>
  <si>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тыс. рублей</t>
    </r>
  </si>
  <si>
    <r>
      <t xml:space="preserve">Ликвидировано основных фондов  за год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</si>
  <si>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</si>
  <si>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</si>
  <si>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</si>
  <si>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</si>
  <si>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</si>
  <si>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</si>
  <si>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</si>
  <si>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</si>
  <si>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</si>
  <si>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</si>
  <si>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</si>
  <si>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</si>
  <si>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</si>
  <si>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</si>
  <si>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</si>
  <si>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</si>
  <si>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</si>
  <si>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</si>
  <si>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</si>
  <si>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</si>
  <si>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-</t>
  </si>
  <si>
    <t>к</t>
  </si>
  <si>
    <r>
      <t xml:space="preserve">Ликвидировано основных фондов за год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</si>
  <si>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тел. (4942) 49-17-38</t>
  </si>
  <si>
    <t>к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</si>
  <si>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Ликвидировано основных фондов за год по полному кругу организаций в разрезе ОКВЭД2 2017 - 2022 гг.</t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</si>
  <si>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</si>
  <si>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Ликвидировано основных фондов за год некоммерческими организациями в разрезе ОКВЭД2 2017 - 2023 гг.</t>
  </si>
  <si>
    <t>Максимова О.А.</t>
  </si>
  <si>
    <r>
      <t xml:space="preserve">Обновлено: </t>
    </r>
    <r>
      <rPr>
        <sz val="12"/>
        <rFont val="Times New Roman"/>
        <family val="1"/>
        <charset val="204"/>
      </rPr>
      <t>31.10.2024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</si>
</sst>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 Cyr"/>
      <charset val="20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</cellStyleXfs>
  <cellXfs count="8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right" vertical="center"/>
    </xf>
    <xf numFmtId="3" fontId="7" fillId="0" borderId="0" xfId="0" applyNumberFormat="1" applyFont="1"/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left"/>
    </xf>
    <xf numFmtId="0" fontId="12" fillId="0" borderId="0" xfId="1" applyFont="1" applyAlignment="1" applyProtection="1">
      <alignment horizontal="left" indent="2"/>
    </xf>
    <xf numFmtId="1" fontId="8" fillId="0" borderId="1" xfId="10" applyNumberFormat="1" applyFont="1" applyBorder="1" applyAlignment="1">
      <alignment horizontal="center" vertical="center" wrapText="1"/>
    </xf>
    <xf numFmtId="3" fontId="8" fillId="0" borderId="1" xfId="10" applyNumberFormat="1" applyFont="1" applyFill="1" applyBorder="1" applyAlignment="1">
      <alignment horizontal="right"/>
    </xf>
    <xf numFmtId="3" fontId="8" fillId="0" borderId="1" xfId="10" applyNumberFormat="1" applyFont="1" applyFill="1" applyBorder="1" applyAlignment="1">
      <alignment horizontal="right" vertical="center"/>
    </xf>
    <xf numFmtId="0" fontId="4" fillId="0" borderId="0" xfId="0" applyFont="1"/>
    <xf numFmtId="0" fontId="7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0" xfId="0" applyFont="1" applyFill="1"/>
    <xf numFmtId="0" fontId="4" fillId="0" borderId="0" xfId="0" applyFont="1" applyFill="1"/>
    <xf numFmtId="1" fontId="6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vertical="center" wrapText="1"/>
    </xf>
    <xf numFmtId="1" fontId="6" fillId="0" borderId="1" xfId="1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3" fontId="6" fillId="0" borderId="1" xfId="10" applyNumberFormat="1" applyFont="1" applyFill="1" applyBorder="1" applyAlignment="1">
      <alignment horizontal="right"/>
    </xf>
    <xf numFmtId="3" fontId="6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 vertical="center"/>
    </xf>
    <xf numFmtId="3" fontId="6" fillId="0" borderId="1" xfId="10" applyNumberFormat="1" applyFont="1" applyBorder="1" applyAlignment="1">
      <alignment horizontal="right"/>
    </xf>
    <xf numFmtId="3" fontId="4" fillId="0" borderId="1" xfId="0" applyNumberFormat="1" applyFont="1" applyBorder="1" applyAlignment="1"/>
    <xf numFmtId="3" fontId="8" fillId="0" borderId="1" xfId="10" applyNumberFormat="1" applyFont="1" applyBorder="1" applyAlignment="1">
      <alignment horizontal="right"/>
    </xf>
    <xf numFmtId="3" fontId="7" fillId="0" borderId="1" xfId="0" applyNumberFormat="1" applyFont="1" applyBorder="1" applyAlignment="1"/>
    <xf numFmtId="3" fontId="7" fillId="0" borderId="1" xfId="0" applyNumberFormat="1" applyFont="1" applyBorder="1" applyAlignment="1">
      <alignment horizontal="right"/>
    </xf>
    <xf numFmtId="1" fontId="6" fillId="0" borderId="1" xfId="10" applyNumberFormat="1" applyFont="1" applyBorder="1" applyAlignment="1">
      <alignment wrapText="1"/>
    </xf>
    <xf numFmtId="0" fontId="4" fillId="0" borderId="0" xfId="0" applyFont="1" applyAlignment="1"/>
    <xf numFmtId="1" fontId="8" fillId="0" borderId="1" xfId="10" applyNumberFormat="1" applyFont="1" applyBorder="1" applyAlignment="1">
      <alignment wrapText="1"/>
    </xf>
    <xf numFmtId="0" fontId="7" fillId="0" borderId="0" xfId="0" applyFont="1" applyAlignment="1"/>
    <xf numFmtId="0" fontId="8" fillId="0" borderId="1" xfId="0" applyFont="1" applyFill="1" applyBorder="1" applyAlignment="1">
      <alignment horizontal="right" wrapText="1"/>
    </xf>
    <xf numFmtId="0" fontId="8" fillId="0" borderId="0" xfId="0" applyFont="1" applyFill="1" applyAlignment="1">
      <alignment horizontal="right" wrapText="1"/>
    </xf>
    <xf numFmtId="1" fontId="6" fillId="0" borderId="4" xfId="1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wrapText="1"/>
    </xf>
    <xf numFmtId="3" fontId="8" fillId="0" borderId="3" xfId="11" applyNumberFormat="1" applyFont="1" applyBorder="1" applyAlignment="1">
      <alignment horizontal="right"/>
    </xf>
    <xf numFmtId="3" fontId="8" fillId="0" borderId="1" xfId="11" applyNumberFormat="1" applyFont="1" applyBorder="1" applyAlignment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3" xfId="11" applyNumberFormat="1" applyFont="1" applyFill="1" applyBorder="1" applyAlignment="1">
      <alignment horizontal="right"/>
    </xf>
    <xf numFmtId="3" fontId="8" fillId="0" borderId="1" xfId="11" applyNumberFormat="1" applyFont="1" applyFill="1" applyBorder="1" applyAlignment="1">
      <alignment horizontal="right"/>
    </xf>
    <xf numFmtId="1" fontId="8" fillId="0" borderId="1" xfId="10" applyNumberFormat="1" applyFont="1" applyFill="1" applyBorder="1" applyAlignment="1">
      <alignment horizontal="right"/>
    </xf>
    <xf numFmtId="1" fontId="8" fillId="0" borderId="1" xfId="10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left"/>
    </xf>
    <xf numFmtId="3" fontId="6" fillId="0" borderId="1" xfId="13" applyNumberFormat="1" applyFont="1" applyFill="1" applyBorder="1" applyAlignment="1" applyProtection="1">
      <alignment horizontal="right"/>
    </xf>
    <xf numFmtId="3" fontId="8" fillId="0" borderId="1" xfId="13" applyNumberFormat="1" applyFont="1" applyFill="1" applyBorder="1" applyAlignment="1" applyProtection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6" fillId="0" borderId="1" xfId="12" applyNumberFormat="1" applyFont="1" applyBorder="1" applyAlignment="1">
      <alignment horizontal="right"/>
    </xf>
    <xf numFmtId="3" fontId="8" fillId="0" borderId="1" xfId="12" applyNumberFormat="1" applyFont="1" applyBorder="1" applyAlignment="1">
      <alignment horizontal="right"/>
    </xf>
    <xf numFmtId="3" fontId="8" fillId="0" borderId="1" xfId="12" applyNumberFormat="1" applyFont="1" applyFill="1" applyBorder="1" applyAlignment="1">
      <alignment horizontal="right"/>
    </xf>
    <xf numFmtId="0" fontId="2" fillId="0" borderId="0" xfId="1" quotePrefix="1" applyBorder="1" applyAlignment="1">
      <alignment horizontal="left" wrapText="1"/>
    </xf>
    <xf numFmtId="0" fontId="6" fillId="0" borderId="0" xfId="1" applyFont="1" applyAlignment="1" applyProtection="1">
      <alignment horizontal="left"/>
    </xf>
    <xf numFmtId="0" fontId="2" fillId="0" borderId="0" xfId="1" applyBorder="1" applyAlignment="1">
      <alignment horizontal="left"/>
    </xf>
    <xf numFmtId="0" fontId="2" fillId="0" borderId="0" xfId="1" quotePrefix="1" applyAlignment="1">
      <alignment horizontal="left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wrapText="1"/>
    </xf>
    <xf numFmtId="0" fontId="8" fillId="0" borderId="0" xfId="0" applyFont="1" applyAlignment="1">
      <alignment horizontal="left"/>
    </xf>
  </cellXfs>
  <cellStyles count="20">
    <cellStyle name="Comma" xfId="14"/>
    <cellStyle name="Comma [0]" xfId="15"/>
    <cellStyle name="Currency" xfId="16"/>
    <cellStyle name="Currency [0]" xfId="17"/>
    <cellStyle name="Percent" xfId="18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3" xfId="13"/>
    <cellStyle name="Обычный 4" xfId="4"/>
    <cellStyle name="Обычный 4 2" xfId="19"/>
    <cellStyle name="Обычный 5" xfId="5"/>
    <cellStyle name="Обычный 7" xfId="6"/>
    <cellStyle name="Обычный_11" xfId="11"/>
    <cellStyle name="Обычный_11KRAT" xfId="12"/>
    <cellStyle name="Обычный_ликвид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R2" sqref="R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17.25" customHeight="1" x14ac:dyDescent="0.25">
      <c r="A3" s="10">
        <v>1</v>
      </c>
      <c r="B3" s="80" t="s">
        <v>31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6.5" customHeight="1" x14ac:dyDescent="0.25">
      <c r="A4" s="12">
        <v>2</v>
      </c>
      <c r="B4" s="77" t="s">
        <v>63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7" x14ac:dyDescent="0.25">
      <c r="A5" s="10">
        <v>3</v>
      </c>
      <c r="B5" s="79" t="s">
        <v>32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ht="15.75" customHeight="1" x14ac:dyDescent="0.25">
      <c r="A6" s="13" t="s">
        <v>3</v>
      </c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15.75" customHeight="1" x14ac:dyDescent="0.25">
      <c r="A7" s="13" t="s">
        <v>4</v>
      </c>
      <c r="B7" s="79" t="s">
        <v>33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7" ht="15.75" customHeight="1" x14ac:dyDescent="0.25">
      <c r="A8" s="13" t="s">
        <v>5</v>
      </c>
      <c r="B8" s="79" t="s">
        <v>65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7" ht="15.75" customHeight="1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7" s="26" customFormat="1" x14ac:dyDescent="0.25">
      <c r="B10" s="27" t="s">
        <v>2</v>
      </c>
      <c r="F10" s="28"/>
      <c r="G10" s="28"/>
      <c r="H10" s="28"/>
      <c r="I10" s="28"/>
    </row>
    <row r="11" spans="1:17" s="26" customFormat="1" x14ac:dyDescent="0.25">
      <c r="B11" s="86" t="s">
        <v>66</v>
      </c>
      <c r="C11" s="86"/>
      <c r="D11" s="86"/>
      <c r="F11" s="28"/>
      <c r="G11" s="28"/>
      <c r="H11" s="28"/>
      <c r="I11" s="28"/>
    </row>
    <row r="12" spans="1:17" s="26" customFormat="1" x14ac:dyDescent="0.25">
      <c r="B12" s="29" t="s">
        <v>61</v>
      </c>
      <c r="F12" s="28"/>
      <c r="G12" s="28"/>
      <c r="H12" s="28"/>
      <c r="I12" s="28"/>
    </row>
    <row r="13" spans="1:17" s="26" customFormat="1" x14ac:dyDescent="0.25">
      <c r="B13" s="30"/>
      <c r="F13" s="28"/>
      <c r="G13" s="28"/>
      <c r="H13" s="28"/>
      <c r="I13" s="28"/>
    </row>
    <row r="14" spans="1:17" s="26" customFormat="1" x14ac:dyDescent="0.25">
      <c r="B14" s="78" t="s">
        <v>67</v>
      </c>
      <c r="C14" s="78"/>
      <c r="D14" s="78"/>
      <c r="F14" s="28"/>
      <c r="G14" s="28"/>
      <c r="H14" s="28"/>
      <c r="I14" s="28"/>
    </row>
    <row r="15" spans="1:17" x14ac:dyDescent="0.25">
      <c r="D15" s="8"/>
    </row>
  </sheetData>
  <mergeCells count="8">
    <mergeCell ref="B4:Q4"/>
    <mergeCell ref="B14:D14"/>
    <mergeCell ref="B7:N7"/>
    <mergeCell ref="B8:M8"/>
    <mergeCell ref="B3:Q3"/>
    <mergeCell ref="B5:Q5"/>
    <mergeCell ref="B6:Q6"/>
    <mergeCell ref="B11:D11"/>
  </mergeCells>
  <hyperlinks>
    <hyperlink ref="B3" location="'1'!A1" display="Ликвидировано основных фондов за год по полному кругу организаций 2004 - 2016 гг."/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/>
    <hyperlink ref="B7" location="'5'!A1" display="Ликвидировано основных фондов за год некоммерческими организациями 2004 - 2016 гг."/>
    <hyperlink ref="B8" location="'6'!A1" display="Ввод в действие новых основных фондов за год некоммерческими организациями 2017 - 2020 гг."/>
    <hyperlink ref="B4:Q4" location="'2'!A1" display="Ввод в действие новых основных фондов за год по полному кругу организаций 2004 - 2016 гг."/>
    <hyperlink ref="B6:P6" location="'4'!A1" display="Ввод в действие новых основных фондов за год коммерческими организациями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90" zoomScaleNormal="90" workbookViewId="0">
      <pane xSplit="14" ySplit="3" topLeftCell="O4" activePane="bottomRight" state="frozen"/>
      <selection pane="topRight" activeCell="O1" sqref="O1"/>
      <selection pane="bottomLeft" activeCell="A4" sqref="A4"/>
      <selection pane="bottomRight"/>
    </sheetView>
  </sheetViews>
  <sheetFormatPr defaultColWidth="9.140625" defaultRowHeight="15.75" x14ac:dyDescent="0.25"/>
  <cols>
    <col min="1" max="1" width="33.7109375" style="2" customWidth="1"/>
    <col min="2" max="31" width="11.28515625" style="2" customWidth="1"/>
    <col min="32" max="16384" width="9.140625" style="2"/>
  </cols>
  <sheetData>
    <row r="1" spans="1:14" ht="33" customHeight="1" x14ac:dyDescent="0.25">
      <c r="A1" s="7" t="s">
        <v>1</v>
      </c>
    </row>
    <row r="2" spans="1:14" ht="43.5" customHeight="1" x14ac:dyDescent="0.25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25">
      <c r="A3" s="14"/>
      <c r="B3" s="15">
        <v>2004</v>
      </c>
      <c r="C3" s="15">
        <v>2005</v>
      </c>
      <c r="D3" s="15">
        <v>2006</v>
      </c>
      <c r="E3" s="15">
        <v>2007</v>
      </c>
      <c r="F3" s="15">
        <v>2008</v>
      </c>
      <c r="G3" s="15">
        <v>2009</v>
      </c>
      <c r="H3" s="15">
        <v>2010</v>
      </c>
      <c r="I3" s="15">
        <v>2011</v>
      </c>
      <c r="J3" s="15">
        <v>2012</v>
      </c>
      <c r="K3" s="15">
        <v>2013</v>
      </c>
      <c r="L3" s="15">
        <v>2014</v>
      </c>
      <c r="M3" s="15">
        <v>2015</v>
      </c>
      <c r="N3" s="15">
        <v>2016</v>
      </c>
    </row>
    <row r="4" spans="1:14" s="38" customFormat="1" x14ac:dyDescent="0.25">
      <c r="A4" s="41" t="s">
        <v>7</v>
      </c>
      <c r="B4" s="44">
        <v>1151</v>
      </c>
      <c r="C4" s="44">
        <v>1681</v>
      </c>
      <c r="D4" s="44">
        <v>836</v>
      </c>
      <c r="E4" s="44">
        <v>1126</v>
      </c>
      <c r="F4" s="44">
        <v>1400</v>
      </c>
      <c r="G4" s="44">
        <v>1493</v>
      </c>
      <c r="H4" s="44">
        <v>1280</v>
      </c>
      <c r="I4" s="44">
        <v>1173</v>
      </c>
      <c r="J4" s="44">
        <v>1651</v>
      </c>
      <c r="K4" s="44">
        <v>1977</v>
      </c>
      <c r="L4" s="44">
        <v>1353</v>
      </c>
      <c r="M4" s="44">
        <v>2312</v>
      </c>
      <c r="N4" s="44">
        <v>2663</v>
      </c>
    </row>
    <row r="5" spans="1:14" s="37" customFormat="1" ht="31.5" x14ac:dyDescent="0.25">
      <c r="A5" s="40" t="s">
        <v>8</v>
      </c>
      <c r="B5" s="32">
        <v>280</v>
      </c>
      <c r="C5" s="32">
        <v>248</v>
      </c>
      <c r="D5" s="32">
        <v>211</v>
      </c>
      <c r="E5" s="32">
        <v>301</v>
      </c>
      <c r="F5" s="32">
        <v>335</v>
      </c>
      <c r="G5" s="32">
        <v>330</v>
      </c>
      <c r="H5" s="32">
        <v>278</v>
      </c>
      <c r="I5" s="32">
        <v>276</v>
      </c>
      <c r="J5" s="32">
        <v>211</v>
      </c>
      <c r="K5" s="32">
        <v>247</v>
      </c>
      <c r="L5" s="32">
        <v>180</v>
      </c>
      <c r="M5" s="32">
        <v>312</v>
      </c>
      <c r="N5" s="32">
        <v>205</v>
      </c>
    </row>
    <row r="6" spans="1:14" s="37" customFormat="1" ht="31.5" x14ac:dyDescent="0.25">
      <c r="A6" s="40" t="s">
        <v>9</v>
      </c>
      <c r="B6" s="32">
        <v>1</v>
      </c>
      <c r="C6" s="32">
        <v>1</v>
      </c>
      <c r="D6" s="32" t="s">
        <v>58</v>
      </c>
      <c r="E6" s="32" t="s">
        <v>58</v>
      </c>
      <c r="F6" s="32" t="s">
        <v>58</v>
      </c>
      <c r="G6" s="32" t="s">
        <v>58</v>
      </c>
      <c r="H6" s="32" t="s">
        <v>58</v>
      </c>
      <c r="I6" s="32" t="s">
        <v>58</v>
      </c>
      <c r="J6" s="32" t="s">
        <v>58</v>
      </c>
      <c r="K6" s="32" t="s">
        <v>58</v>
      </c>
      <c r="L6" s="32" t="s">
        <v>58</v>
      </c>
      <c r="M6" s="32" t="s">
        <v>58</v>
      </c>
      <c r="N6" s="32" t="s">
        <v>58</v>
      </c>
    </row>
    <row r="7" spans="1:14" s="37" customFormat="1" ht="31.5" x14ac:dyDescent="0.25">
      <c r="A7" s="40" t="s">
        <v>10</v>
      </c>
      <c r="B7" s="32">
        <v>2</v>
      </c>
      <c r="C7" s="32">
        <v>6</v>
      </c>
      <c r="D7" s="32">
        <v>4</v>
      </c>
      <c r="E7" s="32" t="s">
        <v>58</v>
      </c>
      <c r="F7" s="32" t="s">
        <v>58</v>
      </c>
      <c r="G7" s="32">
        <v>1</v>
      </c>
      <c r="H7" s="32">
        <v>1</v>
      </c>
      <c r="I7" s="32" t="s">
        <v>58</v>
      </c>
      <c r="J7" s="32">
        <v>5</v>
      </c>
      <c r="K7" s="32">
        <v>9</v>
      </c>
      <c r="L7" s="32">
        <v>2</v>
      </c>
      <c r="M7" s="32">
        <v>8</v>
      </c>
      <c r="N7" s="32">
        <v>3</v>
      </c>
    </row>
    <row r="8" spans="1:14" s="37" customFormat="1" ht="31.5" x14ac:dyDescent="0.25">
      <c r="A8" s="40" t="s">
        <v>11</v>
      </c>
      <c r="B8" s="32">
        <v>81</v>
      </c>
      <c r="C8" s="32">
        <v>92</v>
      </c>
      <c r="D8" s="32">
        <v>74</v>
      </c>
      <c r="E8" s="32">
        <v>211</v>
      </c>
      <c r="F8" s="32">
        <v>156</v>
      </c>
      <c r="G8" s="32">
        <v>396</v>
      </c>
      <c r="H8" s="32">
        <v>179</v>
      </c>
      <c r="I8" s="32">
        <v>146</v>
      </c>
      <c r="J8" s="32">
        <v>231</v>
      </c>
      <c r="K8" s="32">
        <v>342</v>
      </c>
      <c r="L8" s="32">
        <v>295</v>
      </c>
      <c r="M8" s="32">
        <v>412</v>
      </c>
      <c r="N8" s="32">
        <v>819</v>
      </c>
    </row>
    <row r="9" spans="1:14" s="37" customFormat="1" ht="47.25" x14ac:dyDescent="0.25">
      <c r="A9" s="40" t="s">
        <v>12</v>
      </c>
      <c r="B9" s="32">
        <v>102</v>
      </c>
      <c r="C9" s="32">
        <v>976</v>
      </c>
      <c r="D9" s="32">
        <v>65</v>
      </c>
      <c r="E9" s="32">
        <v>39</v>
      </c>
      <c r="F9" s="32">
        <v>25</v>
      </c>
      <c r="G9" s="32">
        <v>23</v>
      </c>
      <c r="H9" s="32">
        <v>25</v>
      </c>
      <c r="I9" s="32">
        <v>40</v>
      </c>
      <c r="J9" s="32">
        <v>89</v>
      </c>
      <c r="K9" s="32">
        <v>79</v>
      </c>
      <c r="L9" s="32">
        <v>33</v>
      </c>
      <c r="M9" s="32">
        <v>89</v>
      </c>
      <c r="N9" s="32">
        <v>62</v>
      </c>
    </row>
    <row r="10" spans="1:14" s="37" customFormat="1" x14ac:dyDescent="0.25">
      <c r="A10" s="40" t="s">
        <v>13</v>
      </c>
      <c r="B10" s="32">
        <v>40</v>
      </c>
      <c r="C10" s="32">
        <v>12</v>
      </c>
      <c r="D10" s="32">
        <v>7</v>
      </c>
      <c r="E10" s="32">
        <v>9</v>
      </c>
      <c r="F10" s="32">
        <v>11</v>
      </c>
      <c r="G10" s="32">
        <v>21</v>
      </c>
      <c r="H10" s="32">
        <v>31</v>
      </c>
      <c r="I10" s="32">
        <v>19</v>
      </c>
      <c r="J10" s="32">
        <v>36</v>
      </c>
      <c r="K10" s="32">
        <v>16</v>
      </c>
      <c r="L10" s="32">
        <v>8</v>
      </c>
      <c r="M10" s="32">
        <v>25</v>
      </c>
      <c r="N10" s="32">
        <v>40</v>
      </c>
    </row>
    <row r="11" spans="1:14" s="37" customFormat="1" ht="78.75" x14ac:dyDescent="0.25">
      <c r="A11" s="40" t="s">
        <v>14</v>
      </c>
      <c r="B11" s="32">
        <v>42</v>
      </c>
      <c r="C11" s="32">
        <v>28</v>
      </c>
      <c r="D11" s="32">
        <v>22</v>
      </c>
      <c r="E11" s="32">
        <v>16</v>
      </c>
      <c r="F11" s="32">
        <v>12</v>
      </c>
      <c r="G11" s="32">
        <v>20</v>
      </c>
      <c r="H11" s="32">
        <v>23</v>
      </c>
      <c r="I11" s="32">
        <v>45</v>
      </c>
      <c r="J11" s="32">
        <v>41</v>
      </c>
      <c r="K11" s="32">
        <v>53</v>
      </c>
      <c r="L11" s="32">
        <v>32</v>
      </c>
      <c r="M11" s="32">
        <v>49</v>
      </c>
      <c r="N11" s="32">
        <v>73</v>
      </c>
    </row>
    <row r="12" spans="1:14" s="37" customFormat="1" ht="15.75" customHeight="1" x14ac:dyDescent="0.25">
      <c r="A12" s="40" t="s">
        <v>15</v>
      </c>
      <c r="B12" s="32">
        <v>2</v>
      </c>
      <c r="C12" s="32">
        <v>1</v>
      </c>
      <c r="D12" s="32">
        <v>3</v>
      </c>
      <c r="E12" s="32" t="s">
        <v>58</v>
      </c>
      <c r="F12" s="32">
        <v>2</v>
      </c>
      <c r="G12" s="32">
        <v>3</v>
      </c>
      <c r="H12" s="32">
        <v>1</v>
      </c>
      <c r="I12" s="32">
        <v>3</v>
      </c>
      <c r="J12" s="32">
        <v>2</v>
      </c>
      <c r="K12" s="32">
        <v>4</v>
      </c>
      <c r="L12" s="32">
        <v>4</v>
      </c>
      <c r="M12" s="32">
        <v>6</v>
      </c>
      <c r="N12" s="32">
        <v>12</v>
      </c>
    </row>
    <row r="13" spans="1:14" s="37" customFormat="1" x14ac:dyDescent="0.25">
      <c r="A13" s="40" t="s">
        <v>16</v>
      </c>
      <c r="B13" s="32">
        <v>77</v>
      </c>
      <c r="C13" s="32">
        <v>68</v>
      </c>
      <c r="D13" s="32">
        <v>111</v>
      </c>
      <c r="E13" s="32">
        <v>193</v>
      </c>
      <c r="F13" s="32">
        <v>434</v>
      </c>
      <c r="G13" s="32">
        <v>311</v>
      </c>
      <c r="H13" s="32">
        <v>214</v>
      </c>
      <c r="I13" s="32">
        <v>189</v>
      </c>
      <c r="J13" s="32">
        <v>666</v>
      </c>
      <c r="K13" s="32">
        <v>674</v>
      </c>
      <c r="L13" s="32">
        <v>185</v>
      </c>
      <c r="M13" s="32">
        <v>139</v>
      </c>
      <c r="N13" s="32">
        <v>536</v>
      </c>
    </row>
    <row r="14" spans="1:14" s="37" customFormat="1" ht="15.75" customHeight="1" x14ac:dyDescent="0.25">
      <c r="A14" s="40" t="s">
        <v>17</v>
      </c>
      <c r="B14" s="32">
        <v>4</v>
      </c>
      <c r="C14" s="32">
        <v>2</v>
      </c>
      <c r="D14" s="32">
        <v>6</v>
      </c>
      <c r="E14" s="32">
        <v>8</v>
      </c>
      <c r="F14" s="32">
        <v>13</v>
      </c>
      <c r="G14" s="32">
        <v>13</v>
      </c>
      <c r="H14" s="32">
        <v>32</v>
      </c>
      <c r="I14" s="32">
        <v>16</v>
      </c>
      <c r="J14" s="32">
        <v>63</v>
      </c>
      <c r="K14" s="32">
        <v>219</v>
      </c>
      <c r="L14" s="32">
        <v>157</v>
      </c>
      <c r="M14" s="32">
        <v>777</v>
      </c>
      <c r="N14" s="32">
        <v>284</v>
      </c>
    </row>
    <row r="15" spans="1:14" s="37" customFormat="1" ht="47.25" x14ac:dyDescent="0.25">
      <c r="A15" s="40" t="s">
        <v>18</v>
      </c>
      <c r="B15" s="32">
        <v>319</v>
      </c>
      <c r="C15" s="32">
        <v>99</v>
      </c>
      <c r="D15" s="32">
        <v>130</v>
      </c>
      <c r="E15" s="32">
        <v>129</v>
      </c>
      <c r="F15" s="32">
        <v>172</v>
      </c>
      <c r="G15" s="32">
        <v>206</v>
      </c>
      <c r="H15" s="32">
        <v>195</v>
      </c>
      <c r="I15" s="32">
        <v>212</v>
      </c>
      <c r="J15" s="32">
        <v>123</v>
      </c>
      <c r="K15" s="32">
        <v>128</v>
      </c>
      <c r="L15" s="32">
        <v>133</v>
      </c>
      <c r="M15" s="32">
        <v>124</v>
      </c>
      <c r="N15" s="32">
        <v>279</v>
      </c>
    </row>
    <row r="16" spans="1:14" s="37" customFormat="1" ht="63" x14ac:dyDescent="0.25">
      <c r="A16" s="40" t="s">
        <v>19</v>
      </c>
      <c r="B16" s="32">
        <v>49</v>
      </c>
      <c r="C16" s="32">
        <v>25</v>
      </c>
      <c r="D16" s="32">
        <v>55</v>
      </c>
      <c r="E16" s="32">
        <v>54</v>
      </c>
      <c r="F16" s="32">
        <v>70</v>
      </c>
      <c r="G16" s="32">
        <v>70</v>
      </c>
      <c r="H16" s="32">
        <v>103</v>
      </c>
      <c r="I16" s="32">
        <v>69</v>
      </c>
      <c r="J16" s="32">
        <v>88</v>
      </c>
      <c r="K16" s="32">
        <v>78</v>
      </c>
      <c r="L16" s="32">
        <v>100</v>
      </c>
      <c r="M16" s="32">
        <v>157</v>
      </c>
      <c r="N16" s="32">
        <v>109</v>
      </c>
    </row>
    <row r="17" spans="1:14" s="37" customFormat="1" x14ac:dyDescent="0.25">
      <c r="A17" s="40" t="s">
        <v>20</v>
      </c>
      <c r="B17" s="32">
        <v>72</v>
      </c>
      <c r="C17" s="32">
        <v>60</v>
      </c>
      <c r="D17" s="32">
        <v>72</v>
      </c>
      <c r="E17" s="32">
        <v>62</v>
      </c>
      <c r="F17" s="32">
        <v>55</v>
      </c>
      <c r="G17" s="32">
        <v>48</v>
      </c>
      <c r="H17" s="32">
        <v>57</v>
      </c>
      <c r="I17" s="32">
        <v>31</v>
      </c>
      <c r="J17" s="32">
        <v>38</v>
      </c>
      <c r="K17" s="32">
        <v>43</v>
      </c>
      <c r="L17" s="32">
        <v>82</v>
      </c>
      <c r="M17" s="32">
        <v>27</v>
      </c>
      <c r="N17" s="32">
        <v>35</v>
      </c>
    </row>
    <row r="18" spans="1:14" s="37" customFormat="1" ht="47.25" x14ac:dyDescent="0.25">
      <c r="A18" s="40" t="s">
        <v>21</v>
      </c>
      <c r="B18" s="32">
        <v>60</v>
      </c>
      <c r="C18" s="32">
        <v>50</v>
      </c>
      <c r="D18" s="32">
        <v>67</v>
      </c>
      <c r="E18" s="32">
        <v>86</v>
      </c>
      <c r="F18" s="32">
        <v>106</v>
      </c>
      <c r="G18" s="32">
        <v>44</v>
      </c>
      <c r="H18" s="32">
        <v>120</v>
      </c>
      <c r="I18" s="32">
        <v>113</v>
      </c>
      <c r="J18" s="32">
        <v>49</v>
      </c>
      <c r="K18" s="32">
        <v>71</v>
      </c>
      <c r="L18" s="32">
        <v>120</v>
      </c>
      <c r="M18" s="32">
        <v>157</v>
      </c>
      <c r="N18" s="32">
        <v>91</v>
      </c>
    </row>
    <row r="19" spans="1:14" s="37" customFormat="1" ht="47.25" customHeight="1" x14ac:dyDescent="0.25">
      <c r="A19" s="40" t="s">
        <v>22</v>
      </c>
      <c r="B19" s="32">
        <v>20</v>
      </c>
      <c r="C19" s="32">
        <v>13</v>
      </c>
      <c r="D19" s="32">
        <v>9</v>
      </c>
      <c r="E19" s="32">
        <v>18</v>
      </c>
      <c r="F19" s="32">
        <v>9</v>
      </c>
      <c r="G19" s="32">
        <v>7</v>
      </c>
      <c r="H19" s="32">
        <v>21</v>
      </c>
      <c r="I19" s="32">
        <v>14</v>
      </c>
      <c r="J19" s="32">
        <v>9</v>
      </c>
      <c r="K19" s="32">
        <v>14</v>
      </c>
      <c r="L19" s="32">
        <v>22</v>
      </c>
      <c r="M19" s="32">
        <v>30</v>
      </c>
      <c r="N19" s="32">
        <v>115</v>
      </c>
    </row>
    <row r="20" spans="1:14" s="37" customFormat="1" ht="34.5" customHeight="1" x14ac:dyDescent="0.25">
      <c r="A20" s="40" t="s">
        <v>23</v>
      </c>
      <c r="B20" s="33" t="s">
        <v>58</v>
      </c>
      <c r="C20" s="33" t="s">
        <v>58</v>
      </c>
      <c r="D20" s="33" t="s">
        <v>58</v>
      </c>
      <c r="E20" s="33" t="s">
        <v>58</v>
      </c>
      <c r="F20" s="33" t="s">
        <v>58</v>
      </c>
      <c r="G20" s="33" t="s">
        <v>58</v>
      </c>
      <c r="H20" s="33" t="s">
        <v>58</v>
      </c>
      <c r="I20" s="33" t="s">
        <v>58</v>
      </c>
      <c r="J20" s="33" t="s">
        <v>58</v>
      </c>
      <c r="K20" s="33" t="s">
        <v>58</v>
      </c>
      <c r="L20" s="33" t="s">
        <v>58</v>
      </c>
      <c r="M20" s="33" t="s">
        <v>58</v>
      </c>
      <c r="N20" s="33" t="s">
        <v>58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M5" sqref="AM5"/>
    </sheetView>
  </sheetViews>
  <sheetFormatPr defaultColWidth="9.140625" defaultRowHeight="15.75" x14ac:dyDescent="0.25"/>
  <cols>
    <col min="1" max="1" width="35.7109375" style="2" customWidth="1"/>
    <col min="2" max="3" width="11.7109375" style="2" customWidth="1"/>
    <col min="4" max="4" width="13.7109375" style="2" customWidth="1"/>
    <col min="5" max="5" width="15.7109375" style="2" customWidth="1"/>
    <col min="6" max="6" width="16.28515625" style="2" customWidth="1"/>
    <col min="7" max="9" width="11.7109375" style="2" customWidth="1"/>
    <col min="10" max="10" width="13.7109375" style="2" customWidth="1"/>
    <col min="11" max="11" width="15.42578125" style="2" customWidth="1"/>
    <col min="12" max="12" width="15.5703125" style="2" customWidth="1"/>
    <col min="13" max="15" width="11.7109375" style="2" customWidth="1"/>
    <col min="16" max="16" width="13.7109375" style="2" customWidth="1"/>
    <col min="17" max="17" width="15.7109375" style="2" customWidth="1"/>
    <col min="18" max="18" width="15.5703125" style="2" customWidth="1"/>
    <col min="19" max="21" width="11.7109375" style="2" customWidth="1"/>
    <col min="22" max="22" width="13.7109375" style="2" customWidth="1"/>
    <col min="23" max="23" width="15.28515625" style="2" customWidth="1"/>
    <col min="24" max="24" width="15.5703125" style="2" customWidth="1"/>
    <col min="25" max="27" width="11.7109375" style="2" customWidth="1"/>
    <col min="28" max="28" width="13.7109375" style="2" customWidth="1"/>
    <col min="29" max="29" width="15.28515625" style="2" customWidth="1"/>
    <col min="30" max="30" width="15.85546875" style="2" customWidth="1"/>
    <col min="31" max="31" width="11.7109375" style="2" customWidth="1"/>
    <col min="32" max="33" width="11.85546875" style="2" customWidth="1"/>
    <col min="34" max="34" width="13.85546875" style="2" customWidth="1"/>
    <col min="35" max="35" width="15.42578125" style="2" customWidth="1"/>
    <col min="36" max="36" width="16" style="2" customWidth="1"/>
    <col min="37" max="37" width="11.85546875" style="2" customWidth="1"/>
    <col min="38" max="16384" width="9.140625" style="2"/>
  </cols>
  <sheetData>
    <row r="1" spans="1:37" ht="33" customHeight="1" x14ac:dyDescent="0.25">
      <c r="A1" s="7" t="s">
        <v>1</v>
      </c>
    </row>
    <row r="2" spans="1:37" x14ac:dyDescent="0.25">
      <c r="A2" s="84" t="s">
        <v>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37" x14ac:dyDescent="0.25">
      <c r="A3" s="83"/>
      <c r="B3" s="82">
        <v>2017</v>
      </c>
      <c r="C3" s="82"/>
      <c r="D3" s="82"/>
      <c r="E3" s="82"/>
      <c r="F3" s="82"/>
      <c r="G3" s="82"/>
      <c r="H3" s="82">
        <v>2018</v>
      </c>
      <c r="I3" s="82"/>
      <c r="J3" s="82"/>
      <c r="K3" s="82"/>
      <c r="L3" s="82"/>
      <c r="M3" s="82"/>
      <c r="N3" s="82">
        <v>2019</v>
      </c>
      <c r="O3" s="82"/>
      <c r="P3" s="82"/>
      <c r="Q3" s="82"/>
      <c r="R3" s="82"/>
      <c r="S3" s="82"/>
      <c r="T3" s="82">
        <v>2020</v>
      </c>
      <c r="U3" s="82"/>
      <c r="V3" s="82"/>
      <c r="W3" s="82"/>
      <c r="X3" s="82"/>
      <c r="Y3" s="82"/>
      <c r="Z3" s="82">
        <v>2021</v>
      </c>
      <c r="AA3" s="82"/>
      <c r="AB3" s="82"/>
      <c r="AC3" s="82"/>
      <c r="AD3" s="82"/>
      <c r="AE3" s="82"/>
      <c r="AF3" s="82">
        <v>2022</v>
      </c>
      <c r="AG3" s="82"/>
      <c r="AH3" s="82"/>
      <c r="AI3" s="82"/>
      <c r="AJ3" s="82"/>
      <c r="AK3" s="82"/>
    </row>
    <row r="4" spans="1:37" ht="47.25" x14ac:dyDescent="0.25">
      <c r="A4" s="83"/>
      <c r="B4" s="15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15" t="s">
        <v>29</v>
      </c>
      <c r="H4" s="15" t="s">
        <v>24</v>
      </c>
      <c r="I4" s="15" t="s">
        <v>25</v>
      </c>
      <c r="J4" s="15" t="s">
        <v>26</v>
      </c>
      <c r="K4" s="15" t="s">
        <v>27</v>
      </c>
      <c r="L4" s="15" t="s">
        <v>28</v>
      </c>
      <c r="M4" s="15" t="s">
        <v>29</v>
      </c>
      <c r="N4" s="15" t="s">
        <v>24</v>
      </c>
      <c r="O4" s="15" t="s">
        <v>25</v>
      </c>
      <c r="P4" s="15" t="s">
        <v>26</v>
      </c>
      <c r="Q4" s="15" t="s">
        <v>27</v>
      </c>
      <c r="R4" s="15" t="s">
        <v>28</v>
      </c>
      <c r="S4" s="15" t="s">
        <v>29</v>
      </c>
      <c r="T4" s="16" t="s">
        <v>24</v>
      </c>
      <c r="U4" s="16" t="s">
        <v>25</v>
      </c>
      <c r="V4" s="16" t="s">
        <v>26</v>
      </c>
      <c r="W4" s="16" t="s">
        <v>27</v>
      </c>
      <c r="X4" s="16" t="s">
        <v>28</v>
      </c>
      <c r="Y4" s="16" t="s">
        <v>29</v>
      </c>
      <c r="Z4" s="25" t="s">
        <v>24</v>
      </c>
      <c r="AA4" s="25" t="s">
        <v>25</v>
      </c>
      <c r="AB4" s="25" t="s">
        <v>26</v>
      </c>
      <c r="AC4" s="25" t="s">
        <v>27</v>
      </c>
      <c r="AD4" s="25" t="s">
        <v>28</v>
      </c>
      <c r="AE4" s="25" t="s">
        <v>29</v>
      </c>
      <c r="AF4" s="72" t="s">
        <v>24</v>
      </c>
      <c r="AG4" s="72" t="s">
        <v>25</v>
      </c>
      <c r="AH4" s="72" t="s">
        <v>26</v>
      </c>
      <c r="AI4" s="72" t="s">
        <v>27</v>
      </c>
      <c r="AJ4" s="72" t="s">
        <v>28</v>
      </c>
      <c r="AK4" s="72" t="s">
        <v>29</v>
      </c>
    </row>
    <row r="5" spans="1:37" s="34" customFormat="1" ht="31.5" x14ac:dyDescent="0.25">
      <c r="A5" s="39" t="s">
        <v>6</v>
      </c>
      <c r="B5" s="47">
        <v>2004</v>
      </c>
      <c r="C5" s="47">
        <v>57</v>
      </c>
      <c r="D5" s="47">
        <v>76</v>
      </c>
      <c r="E5" s="47">
        <v>981</v>
      </c>
      <c r="F5" s="47">
        <v>483</v>
      </c>
      <c r="G5" s="47">
        <v>171</v>
      </c>
      <c r="H5" s="47">
        <v>1941</v>
      </c>
      <c r="I5" s="47">
        <v>136</v>
      </c>
      <c r="J5" s="47">
        <v>139</v>
      </c>
      <c r="K5" s="47">
        <v>818</v>
      </c>
      <c r="L5" s="47">
        <v>545</v>
      </c>
      <c r="M5" s="47">
        <v>26</v>
      </c>
      <c r="N5" s="47">
        <v>1742</v>
      </c>
      <c r="O5" s="47">
        <v>128</v>
      </c>
      <c r="P5" s="47">
        <v>225</v>
      </c>
      <c r="Q5" s="47">
        <v>898</v>
      </c>
      <c r="R5" s="47">
        <v>283</v>
      </c>
      <c r="S5" s="47">
        <v>35</v>
      </c>
      <c r="T5" s="43">
        <v>1670</v>
      </c>
      <c r="U5" s="43">
        <v>118</v>
      </c>
      <c r="V5" s="43">
        <v>39</v>
      </c>
      <c r="W5" s="43">
        <v>799</v>
      </c>
      <c r="X5" s="43">
        <v>288</v>
      </c>
      <c r="Y5" s="43">
        <v>252</v>
      </c>
      <c r="Z5" s="48">
        <v>3462</v>
      </c>
      <c r="AA5" s="48">
        <v>49</v>
      </c>
      <c r="AB5" s="48">
        <v>84</v>
      </c>
      <c r="AC5" s="48">
        <v>2324</v>
      </c>
      <c r="AD5" s="48">
        <v>266</v>
      </c>
      <c r="AE5" s="48">
        <v>518</v>
      </c>
      <c r="AF5" s="48">
        <v>1866</v>
      </c>
      <c r="AG5" s="48">
        <v>33</v>
      </c>
      <c r="AH5" s="48">
        <v>55</v>
      </c>
      <c r="AI5" s="48">
        <v>1289</v>
      </c>
      <c r="AJ5" s="48">
        <v>249</v>
      </c>
      <c r="AK5" s="48">
        <v>122</v>
      </c>
    </row>
    <row r="6" spans="1:37" s="35" customFormat="1" ht="31.5" x14ac:dyDescent="0.25">
      <c r="A6" s="36" t="s">
        <v>38</v>
      </c>
      <c r="B6" s="49">
        <v>291</v>
      </c>
      <c r="C6" s="49" t="s">
        <v>58</v>
      </c>
      <c r="D6" s="49">
        <v>23</v>
      </c>
      <c r="E6" s="49">
        <v>76</v>
      </c>
      <c r="F6" s="49">
        <v>26</v>
      </c>
      <c r="G6" s="49">
        <v>11</v>
      </c>
      <c r="H6" s="49">
        <v>335</v>
      </c>
      <c r="I6" s="49" t="s">
        <v>58</v>
      </c>
      <c r="J6" s="49">
        <v>28</v>
      </c>
      <c r="K6" s="49">
        <v>63</v>
      </c>
      <c r="L6" s="49">
        <v>6</v>
      </c>
      <c r="M6" s="49">
        <v>10</v>
      </c>
      <c r="N6" s="49">
        <v>117</v>
      </c>
      <c r="O6" s="49" t="s">
        <v>58</v>
      </c>
      <c r="P6" s="49" t="s">
        <v>58</v>
      </c>
      <c r="Q6" s="49">
        <v>16</v>
      </c>
      <c r="R6" s="49">
        <v>15</v>
      </c>
      <c r="S6" s="49" t="s">
        <v>58</v>
      </c>
      <c r="T6" s="49">
        <v>125</v>
      </c>
      <c r="U6" s="42" t="s">
        <v>58</v>
      </c>
      <c r="V6" s="42">
        <v>1</v>
      </c>
      <c r="W6" s="42">
        <v>13</v>
      </c>
      <c r="X6" s="42">
        <v>15</v>
      </c>
      <c r="Y6" s="42" t="s">
        <v>58</v>
      </c>
      <c r="Z6" s="50">
        <v>222</v>
      </c>
      <c r="AA6" s="51" t="s">
        <v>58</v>
      </c>
      <c r="AB6" s="50">
        <v>6</v>
      </c>
      <c r="AC6" s="50">
        <v>52</v>
      </c>
      <c r="AD6" s="50">
        <v>13</v>
      </c>
      <c r="AE6" s="50">
        <v>2</v>
      </c>
      <c r="AF6" s="50">
        <v>121</v>
      </c>
      <c r="AG6" s="51" t="s">
        <v>58</v>
      </c>
      <c r="AH6" s="51" t="s">
        <v>58</v>
      </c>
      <c r="AI6" s="51">
        <v>21</v>
      </c>
      <c r="AJ6" s="51">
        <v>13</v>
      </c>
      <c r="AK6" s="51">
        <v>1</v>
      </c>
    </row>
    <row r="7" spans="1:37" s="35" customFormat="1" x14ac:dyDescent="0.25">
      <c r="A7" s="36" t="s">
        <v>39</v>
      </c>
      <c r="B7" s="49">
        <v>1</v>
      </c>
      <c r="C7" s="49" t="s">
        <v>58</v>
      </c>
      <c r="D7" s="49" t="s">
        <v>58</v>
      </c>
      <c r="E7" s="49" t="s">
        <v>58</v>
      </c>
      <c r="F7" s="49">
        <v>1</v>
      </c>
      <c r="G7" s="49" t="s">
        <v>58</v>
      </c>
      <c r="H7" s="49">
        <v>3</v>
      </c>
      <c r="I7" s="49" t="s">
        <v>58</v>
      </c>
      <c r="J7" s="49" t="s">
        <v>58</v>
      </c>
      <c r="K7" s="49" t="s">
        <v>58</v>
      </c>
      <c r="L7" s="49">
        <v>3</v>
      </c>
      <c r="M7" s="49" t="s">
        <v>58</v>
      </c>
      <c r="N7" s="49">
        <v>2</v>
      </c>
      <c r="O7" s="49" t="s">
        <v>58</v>
      </c>
      <c r="P7" s="49" t="s">
        <v>58</v>
      </c>
      <c r="Q7" s="49" t="s">
        <v>58</v>
      </c>
      <c r="R7" s="49">
        <v>2</v>
      </c>
      <c r="S7" s="49" t="s">
        <v>58</v>
      </c>
      <c r="T7" s="49">
        <v>8</v>
      </c>
      <c r="U7" s="42" t="s">
        <v>58</v>
      </c>
      <c r="V7" s="42" t="s">
        <v>58</v>
      </c>
      <c r="W7" s="42" t="s">
        <v>58</v>
      </c>
      <c r="X7" s="42">
        <v>8</v>
      </c>
      <c r="Y7" s="42" t="s">
        <v>58</v>
      </c>
      <c r="Z7" s="50">
        <v>2</v>
      </c>
      <c r="AA7" s="51" t="s">
        <v>58</v>
      </c>
      <c r="AB7" s="51" t="s">
        <v>58</v>
      </c>
      <c r="AC7" s="50">
        <v>2</v>
      </c>
      <c r="AD7" s="51" t="s">
        <v>58</v>
      </c>
      <c r="AE7" s="51" t="s">
        <v>58</v>
      </c>
      <c r="AF7" s="50">
        <v>20</v>
      </c>
      <c r="AG7" s="51" t="s">
        <v>58</v>
      </c>
      <c r="AH7" s="51">
        <v>1</v>
      </c>
      <c r="AI7" s="51">
        <v>19</v>
      </c>
      <c r="AJ7" s="51" t="s">
        <v>58</v>
      </c>
      <c r="AK7" s="51" t="s">
        <v>58</v>
      </c>
    </row>
    <row r="8" spans="1:37" s="35" customFormat="1" x14ac:dyDescent="0.25">
      <c r="A8" s="36" t="s">
        <v>40</v>
      </c>
      <c r="B8" s="49">
        <v>535</v>
      </c>
      <c r="C8" s="49" t="s">
        <v>58</v>
      </c>
      <c r="D8" s="49">
        <v>9</v>
      </c>
      <c r="E8" s="49">
        <v>374</v>
      </c>
      <c r="F8" s="49">
        <v>20</v>
      </c>
      <c r="G8" s="49">
        <v>126</v>
      </c>
      <c r="H8" s="49">
        <v>198</v>
      </c>
      <c r="I8" s="49" t="s">
        <v>58</v>
      </c>
      <c r="J8" s="49">
        <v>4</v>
      </c>
      <c r="K8" s="49">
        <v>157</v>
      </c>
      <c r="L8" s="49">
        <v>5</v>
      </c>
      <c r="M8" s="49">
        <v>1</v>
      </c>
      <c r="N8" s="49">
        <v>322</v>
      </c>
      <c r="O8" s="49" t="s">
        <v>58</v>
      </c>
      <c r="P8" s="49">
        <v>18</v>
      </c>
      <c r="Q8" s="49">
        <v>247</v>
      </c>
      <c r="R8" s="49">
        <v>14</v>
      </c>
      <c r="S8" s="49">
        <v>2</v>
      </c>
      <c r="T8" s="49">
        <v>215</v>
      </c>
      <c r="U8" s="42" t="s">
        <v>58</v>
      </c>
      <c r="V8" s="42">
        <v>6</v>
      </c>
      <c r="W8" s="42">
        <v>151</v>
      </c>
      <c r="X8" s="42">
        <v>14</v>
      </c>
      <c r="Y8" s="42">
        <v>8</v>
      </c>
      <c r="Z8" s="50">
        <v>727</v>
      </c>
      <c r="AA8" s="51" t="s">
        <v>58</v>
      </c>
      <c r="AB8" s="50">
        <v>11</v>
      </c>
      <c r="AC8" s="50">
        <v>626</v>
      </c>
      <c r="AD8" s="50">
        <v>48</v>
      </c>
      <c r="AE8" s="50">
        <v>2</v>
      </c>
      <c r="AF8" s="50">
        <v>671</v>
      </c>
      <c r="AG8" s="51" t="s">
        <v>58</v>
      </c>
      <c r="AH8" s="51">
        <v>12</v>
      </c>
      <c r="AI8" s="51">
        <v>620</v>
      </c>
      <c r="AJ8" s="51">
        <v>7</v>
      </c>
      <c r="AK8" s="51">
        <v>3</v>
      </c>
    </row>
    <row r="9" spans="1:37" s="35" customFormat="1" ht="47.25" x14ac:dyDescent="0.25">
      <c r="A9" s="36" t="s">
        <v>41</v>
      </c>
      <c r="B9" s="49">
        <v>62</v>
      </c>
      <c r="C9" s="49" t="s">
        <v>58</v>
      </c>
      <c r="D9" s="49">
        <v>4</v>
      </c>
      <c r="E9" s="49">
        <v>21</v>
      </c>
      <c r="F9" s="49">
        <v>6</v>
      </c>
      <c r="G9" s="49">
        <v>2</v>
      </c>
      <c r="H9" s="49">
        <v>68</v>
      </c>
      <c r="I9" s="49" t="s">
        <v>58</v>
      </c>
      <c r="J9" s="49" t="s">
        <v>58</v>
      </c>
      <c r="K9" s="49">
        <v>59</v>
      </c>
      <c r="L9" s="49">
        <v>2</v>
      </c>
      <c r="M9" s="49" t="s">
        <v>58</v>
      </c>
      <c r="N9" s="49">
        <v>116</v>
      </c>
      <c r="O9" s="49" t="s">
        <v>58</v>
      </c>
      <c r="P9" s="49">
        <v>5</v>
      </c>
      <c r="Q9" s="49">
        <v>56</v>
      </c>
      <c r="R9" s="49">
        <v>7</v>
      </c>
      <c r="S9" s="49">
        <v>14</v>
      </c>
      <c r="T9" s="49">
        <v>77</v>
      </c>
      <c r="U9" s="42" t="s">
        <v>58</v>
      </c>
      <c r="V9" s="42">
        <v>6</v>
      </c>
      <c r="W9" s="42">
        <v>26</v>
      </c>
      <c r="X9" s="42">
        <v>8</v>
      </c>
      <c r="Y9" s="42">
        <v>2</v>
      </c>
      <c r="Z9" s="50">
        <v>85</v>
      </c>
      <c r="AA9" s="51" t="s">
        <v>58</v>
      </c>
      <c r="AB9" s="50">
        <v>3</v>
      </c>
      <c r="AC9" s="50">
        <v>44</v>
      </c>
      <c r="AD9" s="50">
        <v>5</v>
      </c>
      <c r="AE9" s="50">
        <v>5</v>
      </c>
      <c r="AF9" s="50">
        <v>46</v>
      </c>
      <c r="AG9" s="51" t="s">
        <v>58</v>
      </c>
      <c r="AH9" s="51">
        <v>3</v>
      </c>
      <c r="AI9" s="51">
        <v>33</v>
      </c>
      <c r="AJ9" s="51">
        <v>8</v>
      </c>
      <c r="AK9" s="51">
        <v>1</v>
      </c>
    </row>
    <row r="10" spans="1:37" s="35" customFormat="1" ht="63" x14ac:dyDescent="0.25">
      <c r="A10" s="36" t="s">
        <v>42</v>
      </c>
      <c r="B10" s="49">
        <v>16</v>
      </c>
      <c r="C10" s="49" t="s">
        <v>58</v>
      </c>
      <c r="D10" s="49">
        <v>1</v>
      </c>
      <c r="E10" s="49">
        <v>4</v>
      </c>
      <c r="F10" s="49">
        <v>10</v>
      </c>
      <c r="G10" s="49" t="s">
        <v>58</v>
      </c>
      <c r="H10" s="49">
        <v>6</v>
      </c>
      <c r="I10" s="49" t="s">
        <v>58</v>
      </c>
      <c r="J10" s="49" t="s">
        <v>58</v>
      </c>
      <c r="K10" s="49">
        <v>3</v>
      </c>
      <c r="L10" s="49">
        <v>1</v>
      </c>
      <c r="M10" s="49">
        <v>1</v>
      </c>
      <c r="N10" s="49">
        <v>11</v>
      </c>
      <c r="O10" s="49" t="s">
        <v>58</v>
      </c>
      <c r="P10" s="49" t="s">
        <v>58</v>
      </c>
      <c r="Q10" s="49">
        <v>2</v>
      </c>
      <c r="R10" s="49">
        <v>9</v>
      </c>
      <c r="S10" s="49" t="s">
        <v>58</v>
      </c>
      <c r="T10" s="49">
        <v>3</v>
      </c>
      <c r="U10" s="42" t="s">
        <v>58</v>
      </c>
      <c r="V10" s="42" t="s">
        <v>58</v>
      </c>
      <c r="W10" s="42">
        <v>3</v>
      </c>
      <c r="X10" s="42" t="s">
        <v>58</v>
      </c>
      <c r="Y10" s="42" t="s">
        <v>58</v>
      </c>
      <c r="Z10" s="50">
        <v>9</v>
      </c>
      <c r="AA10" s="51" t="s">
        <v>58</v>
      </c>
      <c r="AB10" s="51" t="s">
        <v>58</v>
      </c>
      <c r="AC10" s="50">
        <v>9</v>
      </c>
      <c r="AD10" s="51" t="s">
        <v>58</v>
      </c>
      <c r="AE10" s="51" t="s">
        <v>58</v>
      </c>
      <c r="AF10" s="50">
        <v>14</v>
      </c>
      <c r="AG10" s="51" t="s">
        <v>58</v>
      </c>
      <c r="AH10" s="51">
        <v>2</v>
      </c>
      <c r="AI10" s="51">
        <v>10</v>
      </c>
      <c r="AJ10" s="51">
        <v>1</v>
      </c>
      <c r="AK10" s="51">
        <v>1</v>
      </c>
    </row>
    <row r="11" spans="1:37" s="35" customFormat="1" x14ac:dyDescent="0.25">
      <c r="A11" s="36" t="s">
        <v>43</v>
      </c>
      <c r="B11" s="49">
        <v>52</v>
      </c>
      <c r="C11" s="49" t="s">
        <v>58</v>
      </c>
      <c r="D11" s="49" t="s">
        <v>58</v>
      </c>
      <c r="E11" s="49">
        <v>38</v>
      </c>
      <c r="F11" s="49">
        <v>13</v>
      </c>
      <c r="G11" s="49">
        <v>1</v>
      </c>
      <c r="H11" s="49">
        <v>21</v>
      </c>
      <c r="I11" s="49" t="s">
        <v>58</v>
      </c>
      <c r="J11" s="49" t="s">
        <v>58</v>
      </c>
      <c r="K11" s="49">
        <v>11</v>
      </c>
      <c r="L11" s="49">
        <v>9</v>
      </c>
      <c r="M11" s="49">
        <v>1</v>
      </c>
      <c r="N11" s="49">
        <v>2</v>
      </c>
      <c r="O11" s="49" t="s">
        <v>58</v>
      </c>
      <c r="P11" s="49" t="s">
        <v>58</v>
      </c>
      <c r="Q11" s="49">
        <v>1</v>
      </c>
      <c r="R11" s="49">
        <v>1</v>
      </c>
      <c r="S11" s="49" t="s">
        <v>58</v>
      </c>
      <c r="T11" s="49">
        <v>4</v>
      </c>
      <c r="U11" s="42" t="s">
        <v>58</v>
      </c>
      <c r="V11" s="42" t="s">
        <v>58</v>
      </c>
      <c r="W11" s="42">
        <v>2</v>
      </c>
      <c r="X11" s="42">
        <v>2</v>
      </c>
      <c r="Y11" s="42" t="s">
        <v>58</v>
      </c>
      <c r="Z11" s="50">
        <v>6</v>
      </c>
      <c r="AA11" s="51" t="s">
        <v>58</v>
      </c>
      <c r="AB11" s="51" t="s">
        <v>58</v>
      </c>
      <c r="AC11" s="50">
        <v>5</v>
      </c>
      <c r="AD11" s="50">
        <v>1</v>
      </c>
      <c r="AE11" s="51" t="s">
        <v>58</v>
      </c>
      <c r="AF11" s="50">
        <v>14</v>
      </c>
      <c r="AG11" s="51" t="s">
        <v>58</v>
      </c>
      <c r="AH11" s="51">
        <v>2</v>
      </c>
      <c r="AI11" s="51">
        <v>8</v>
      </c>
      <c r="AJ11" s="51">
        <v>4</v>
      </c>
      <c r="AK11" s="51" t="s">
        <v>58</v>
      </c>
    </row>
    <row r="12" spans="1:37" s="35" customFormat="1" ht="47.25" x14ac:dyDescent="0.25">
      <c r="A12" s="36" t="s">
        <v>44</v>
      </c>
      <c r="B12" s="49">
        <v>34</v>
      </c>
      <c r="C12" s="49" t="s">
        <v>58</v>
      </c>
      <c r="D12" s="49">
        <v>3</v>
      </c>
      <c r="E12" s="49">
        <v>20</v>
      </c>
      <c r="F12" s="49" t="s">
        <v>58</v>
      </c>
      <c r="G12" s="49">
        <v>9</v>
      </c>
      <c r="H12" s="49">
        <v>13</v>
      </c>
      <c r="I12" s="49" t="s">
        <v>58</v>
      </c>
      <c r="J12" s="49" t="s">
        <v>58</v>
      </c>
      <c r="K12" s="49">
        <v>12</v>
      </c>
      <c r="L12" s="49" t="s">
        <v>58</v>
      </c>
      <c r="M12" s="49">
        <v>1</v>
      </c>
      <c r="N12" s="49">
        <v>28</v>
      </c>
      <c r="O12" s="49" t="s">
        <v>58</v>
      </c>
      <c r="P12" s="49" t="s">
        <v>58</v>
      </c>
      <c r="Q12" s="49">
        <v>26</v>
      </c>
      <c r="R12" s="49" t="s">
        <v>58</v>
      </c>
      <c r="S12" s="49">
        <v>1</v>
      </c>
      <c r="T12" s="49">
        <v>50</v>
      </c>
      <c r="U12" s="42" t="s">
        <v>58</v>
      </c>
      <c r="V12" s="42">
        <v>2</v>
      </c>
      <c r="W12" s="42">
        <v>27</v>
      </c>
      <c r="X12" s="42" t="s">
        <v>58</v>
      </c>
      <c r="Y12" s="42">
        <v>21</v>
      </c>
      <c r="Z12" s="50">
        <v>79</v>
      </c>
      <c r="AA12" s="51" t="s">
        <v>58</v>
      </c>
      <c r="AB12" s="50">
        <v>5</v>
      </c>
      <c r="AC12" s="50">
        <v>62</v>
      </c>
      <c r="AD12" s="50">
        <v>6</v>
      </c>
      <c r="AE12" s="50">
        <v>6</v>
      </c>
      <c r="AF12" s="50">
        <v>185</v>
      </c>
      <c r="AG12" s="51" t="s">
        <v>58</v>
      </c>
      <c r="AH12" s="51">
        <v>9</v>
      </c>
      <c r="AI12" s="51">
        <v>78</v>
      </c>
      <c r="AJ12" s="51" t="s">
        <v>58</v>
      </c>
      <c r="AK12" s="51">
        <v>98</v>
      </c>
    </row>
    <row r="13" spans="1:37" s="35" customFormat="1" x14ac:dyDescent="0.25">
      <c r="A13" s="36" t="s">
        <v>45</v>
      </c>
      <c r="B13" s="49">
        <v>381</v>
      </c>
      <c r="C13" s="49" t="s">
        <v>58</v>
      </c>
      <c r="D13" s="49">
        <v>2</v>
      </c>
      <c r="E13" s="49">
        <v>27</v>
      </c>
      <c r="F13" s="49">
        <v>343</v>
      </c>
      <c r="G13" s="49">
        <v>9</v>
      </c>
      <c r="H13" s="49">
        <v>544</v>
      </c>
      <c r="I13" s="49" t="s">
        <v>58</v>
      </c>
      <c r="J13" s="49">
        <v>14</v>
      </c>
      <c r="K13" s="49">
        <v>69</v>
      </c>
      <c r="L13" s="49">
        <v>461</v>
      </c>
      <c r="M13" s="49" t="s">
        <v>58</v>
      </c>
      <c r="N13" s="49">
        <v>368</v>
      </c>
      <c r="O13" s="49" t="s">
        <v>58</v>
      </c>
      <c r="P13" s="49">
        <v>158</v>
      </c>
      <c r="Q13" s="49">
        <v>37</v>
      </c>
      <c r="R13" s="49">
        <v>171</v>
      </c>
      <c r="S13" s="49">
        <v>1</v>
      </c>
      <c r="T13" s="49">
        <v>215</v>
      </c>
      <c r="U13" s="42" t="s">
        <v>58</v>
      </c>
      <c r="V13" s="42">
        <v>7</v>
      </c>
      <c r="W13" s="42">
        <v>41</v>
      </c>
      <c r="X13" s="42">
        <v>149</v>
      </c>
      <c r="Y13" s="42">
        <v>12</v>
      </c>
      <c r="Z13" s="50">
        <v>290</v>
      </c>
      <c r="AA13" s="51" t="s">
        <v>58</v>
      </c>
      <c r="AB13" s="50">
        <v>25</v>
      </c>
      <c r="AC13" s="50">
        <v>119</v>
      </c>
      <c r="AD13" s="50">
        <v>131</v>
      </c>
      <c r="AE13" s="50">
        <v>12</v>
      </c>
      <c r="AF13" s="50">
        <v>217</v>
      </c>
      <c r="AG13" s="51" t="s">
        <v>58</v>
      </c>
      <c r="AH13" s="51">
        <v>2</v>
      </c>
      <c r="AI13" s="51">
        <v>57</v>
      </c>
      <c r="AJ13" s="51">
        <v>153</v>
      </c>
      <c r="AK13" s="51">
        <v>5</v>
      </c>
    </row>
    <row r="14" spans="1:37" s="35" customFormat="1" ht="47.25" x14ac:dyDescent="0.25">
      <c r="A14" s="36" t="s">
        <v>46</v>
      </c>
      <c r="B14" s="49">
        <v>8</v>
      </c>
      <c r="C14" s="49" t="s">
        <v>58</v>
      </c>
      <c r="D14" s="49" t="s">
        <v>58</v>
      </c>
      <c r="E14" s="49">
        <v>8</v>
      </c>
      <c r="F14" s="49" t="s">
        <v>58</v>
      </c>
      <c r="G14" s="49" t="s">
        <v>58</v>
      </c>
      <c r="H14" s="49">
        <v>1</v>
      </c>
      <c r="I14" s="49" t="s">
        <v>58</v>
      </c>
      <c r="J14" s="49" t="s">
        <v>58</v>
      </c>
      <c r="K14" s="49">
        <v>1</v>
      </c>
      <c r="L14" s="49" t="s">
        <v>58</v>
      </c>
      <c r="M14" s="49" t="s">
        <v>58</v>
      </c>
      <c r="N14" s="49">
        <v>18</v>
      </c>
      <c r="O14" s="49" t="s">
        <v>58</v>
      </c>
      <c r="P14" s="49" t="s">
        <v>58</v>
      </c>
      <c r="Q14" s="49">
        <v>18</v>
      </c>
      <c r="R14" s="49" t="s">
        <v>58</v>
      </c>
      <c r="S14" s="49" t="s">
        <v>58</v>
      </c>
      <c r="T14" s="49">
        <v>6</v>
      </c>
      <c r="U14" s="42" t="s">
        <v>58</v>
      </c>
      <c r="V14" s="42" t="s">
        <v>58</v>
      </c>
      <c r="W14" s="42">
        <v>6</v>
      </c>
      <c r="X14" s="42" t="s">
        <v>58</v>
      </c>
      <c r="Y14" s="42" t="s">
        <v>58</v>
      </c>
      <c r="Z14" s="50">
        <v>1</v>
      </c>
      <c r="AA14" s="51" t="s">
        <v>58</v>
      </c>
      <c r="AB14" s="51" t="s">
        <v>58</v>
      </c>
      <c r="AC14" s="50">
        <v>1</v>
      </c>
      <c r="AD14" s="51" t="s">
        <v>58</v>
      </c>
      <c r="AE14" s="51" t="s">
        <v>58</v>
      </c>
      <c r="AF14" s="50">
        <v>7</v>
      </c>
      <c r="AG14" s="51" t="s">
        <v>58</v>
      </c>
      <c r="AH14" s="51" t="s">
        <v>58</v>
      </c>
      <c r="AI14" s="51">
        <v>7</v>
      </c>
      <c r="AJ14" s="51" t="s">
        <v>58</v>
      </c>
      <c r="AK14" s="51" t="s">
        <v>58</v>
      </c>
    </row>
    <row r="15" spans="1:37" s="35" customFormat="1" ht="31.5" x14ac:dyDescent="0.25">
      <c r="A15" s="36" t="s">
        <v>47</v>
      </c>
      <c r="B15" s="49">
        <v>168</v>
      </c>
      <c r="C15" s="49" t="s">
        <v>58</v>
      </c>
      <c r="D15" s="49">
        <v>24</v>
      </c>
      <c r="E15" s="49">
        <v>139</v>
      </c>
      <c r="F15" s="49">
        <v>2</v>
      </c>
      <c r="G15" s="49">
        <v>1</v>
      </c>
      <c r="H15" s="49">
        <v>161</v>
      </c>
      <c r="I15" s="49" t="s">
        <v>58</v>
      </c>
      <c r="J15" s="49">
        <v>32</v>
      </c>
      <c r="K15" s="49">
        <v>128</v>
      </c>
      <c r="L15" s="49">
        <v>1</v>
      </c>
      <c r="M15" s="49" t="s">
        <v>58</v>
      </c>
      <c r="N15" s="49">
        <v>229</v>
      </c>
      <c r="O15" s="49" t="s">
        <v>58</v>
      </c>
      <c r="P15" s="49">
        <v>4</v>
      </c>
      <c r="Q15" s="49">
        <v>215</v>
      </c>
      <c r="R15" s="49" t="s">
        <v>58</v>
      </c>
      <c r="S15" s="49">
        <v>1</v>
      </c>
      <c r="T15" s="49">
        <v>187</v>
      </c>
      <c r="U15" s="42" t="s">
        <v>58</v>
      </c>
      <c r="V15" s="42">
        <v>5</v>
      </c>
      <c r="W15" s="42">
        <v>181</v>
      </c>
      <c r="X15" s="42" t="s">
        <v>58</v>
      </c>
      <c r="Y15" s="42" t="s">
        <v>58</v>
      </c>
      <c r="Z15" s="50">
        <v>672</v>
      </c>
      <c r="AA15" s="51" t="s">
        <v>58</v>
      </c>
      <c r="AB15" s="50">
        <v>1</v>
      </c>
      <c r="AC15" s="50">
        <v>665</v>
      </c>
      <c r="AD15" s="50">
        <v>2</v>
      </c>
      <c r="AE15" s="50">
        <v>3</v>
      </c>
      <c r="AF15" s="50">
        <v>198</v>
      </c>
      <c r="AG15" s="51" t="s">
        <v>58</v>
      </c>
      <c r="AH15" s="51">
        <v>17</v>
      </c>
      <c r="AI15" s="51">
        <v>178</v>
      </c>
      <c r="AJ15" s="51" t="s">
        <v>58</v>
      </c>
      <c r="AK15" s="51">
        <v>1</v>
      </c>
    </row>
    <row r="16" spans="1:37" s="35" customFormat="1" ht="31.5" x14ac:dyDescent="0.25">
      <c r="A16" s="36" t="s">
        <v>48</v>
      </c>
      <c r="B16" s="49">
        <v>74</v>
      </c>
      <c r="C16" s="49" t="s">
        <v>58</v>
      </c>
      <c r="D16" s="49" t="s">
        <v>58</v>
      </c>
      <c r="E16" s="49">
        <v>53</v>
      </c>
      <c r="F16" s="49">
        <v>17</v>
      </c>
      <c r="G16" s="49">
        <v>2</v>
      </c>
      <c r="H16" s="49">
        <v>97</v>
      </c>
      <c r="I16" s="49" t="s">
        <v>58</v>
      </c>
      <c r="J16" s="49" t="s">
        <v>58</v>
      </c>
      <c r="K16" s="49">
        <v>94</v>
      </c>
      <c r="L16" s="49">
        <v>1</v>
      </c>
      <c r="M16" s="49" t="s">
        <v>58</v>
      </c>
      <c r="N16" s="49">
        <v>72</v>
      </c>
      <c r="O16" s="49" t="s">
        <v>58</v>
      </c>
      <c r="P16" s="49" t="s">
        <v>58</v>
      </c>
      <c r="Q16" s="49">
        <v>70</v>
      </c>
      <c r="R16" s="49">
        <v>2</v>
      </c>
      <c r="S16" s="49" t="s">
        <v>58</v>
      </c>
      <c r="T16" s="49">
        <v>120</v>
      </c>
      <c r="U16" s="42" t="s">
        <v>58</v>
      </c>
      <c r="V16" s="42" t="s">
        <v>58</v>
      </c>
      <c r="W16" s="42">
        <v>118</v>
      </c>
      <c r="X16" s="42">
        <v>1</v>
      </c>
      <c r="Y16" s="42">
        <v>1</v>
      </c>
      <c r="Z16" s="50">
        <v>31</v>
      </c>
      <c r="AA16" s="51" t="s">
        <v>58</v>
      </c>
      <c r="AB16" s="51" t="s">
        <v>58</v>
      </c>
      <c r="AC16" s="50">
        <v>31</v>
      </c>
      <c r="AD16" s="51" t="s">
        <v>58</v>
      </c>
      <c r="AE16" s="51" t="s">
        <v>58</v>
      </c>
      <c r="AF16" s="50">
        <v>34</v>
      </c>
      <c r="AG16" s="51" t="s">
        <v>58</v>
      </c>
      <c r="AH16" s="51" t="s">
        <v>58</v>
      </c>
      <c r="AI16" s="51">
        <v>32</v>
      </c>
      <c r="AJ16" s="51">
        <v>2</v>
      </c>
      <c r="AK16" s="51" t="s">
        <v>58</v>
      </c>
    </row>
    <row r="17" spans="1:37" s="35" customFormat="1" ht="31.5" x14ac:dyDescent="0.25">
      <c r="A17" s="36" t="s">
        <v>49</v>
      </c>
      <c r="B17" s="49">
        <v>64</v>
      </c>
      <c r="C17" s="49">
        <v>57</v>
      </c>
      <c r="D17" s="49" t="s">
        <v>58</v>
      </c>
      <c r="E17" s="49">
        <v>7</v>
      </c>
      <c r="F17" s="49" t="s">
        <v>58</v>
      </c>
      <c r="G17" s="49" t="s">
        <v>58</v>
      </c>
      <c r="H17" s="49">
        <v>144</v>
      </c>
      <c r="I17" s="49">
        <v>136</v>
      </c>
      <c r="J17" s="49">
        <v>2</v>
      </c>
      <c r="K17" s="49">
        <v>6</v>
      </c>
      <c r="L17" s="49" t="s">
        <v>58</v>
      </c>
      <c r="M17" s="49" t="s">
        <v>58</v>
      </c>
      <c r="N17" s="49">
        <v>129</v>
      </c>
      <c r="O17" s="49">
        <v>128</v>
      </c>
      <c r="P17" s="49" t="s">
        <v>58</v>
      </c>
      <c r="Q17" s="49" t="s">
        <v>58</v>
      </c>
      <c r="R17" s="49">
        <v>1</v>
      </c>
      <c r="S17" s="49" t="s">
        <v>58</v>
      </c>
      <c r="T17" s="49">
        <v>138</v>
      </c>
      <c r="U17" s="42">
        <v>116</v>
      </c>
      <c r="V17" s="42">
        <v>1</v>
      </c>
      <c r="W17" s="42">
        <v>6</v>
      </c>
      <c r="X17" s="42">
        <v>8</v>
      </c>
      <c r="Y17" s="42">
        <v>7</v>
      </c>
      <c r="Z17" s="50">
        <v>518</v>
      </c>
      <c r="AA17" s="50">
        <v>49</v>
      </c>
      <c r="AB17" s="50">
        <v>2</v>
      </c>
      <c r="AC17" s="50">
        <v>4</v>
      </c>
      <c r="AD17" s="50">
        <v>2</v>
      </c>
      <c r="AE17" s="50">
        <v>461</v>
      </c>
      <c r="AF17" s="50">
        <v>57</v>
      </c>
      <c r="AG17" s="51">
        <v>30</v>
      </c>
      <c r="AH17" s="51">
        <v>2</v>
      </c>
      <c r="AI17" s="51">
        <v>19</v>
      </c>
      <c r="AJ17" s="51">
        <v>4</v>
      </c>
      <c r="AK17" s="51">
        <v>2</v>
      </c>
    </row>
    <row r="18" spans="1:37" s="35" customFormat="1" ht="31.5" x14ac:dyDescent="0.25">
      <c r="A18" s="36" t="s">
        <v>50</v>
      </c>
      <c r="B18" s="49">
        <v>10</v>
      </c>
      <c r="C18" s="49" t="s">
        <v>58</v>
      </c>
      <c r="D18" s="49" t="s">
        <v>58</v>
      </c>
      <c r="E18" s="49">
        <v>9</v>
      </c>
      <c r="F18" s="49" t="s">
        <v>58</v>
      </c>
      <c r="G18" s="49" t="s">
        <v>58</v>
      </c>
      <c r="H18" s="49">
        <v>5</v>
      </c>
      <c r="I18" s="49" t="s">
        <v>58</v>
      </c>
      <c r="J18" s="49" t="s">
        <v>58</v>
      </c>
      <c r="K18" s="49">
        <v>4</v>
      </c>
      <c r="L18" s="49">
        <v>1</v>
      </c>
      <c r="M18" s="49" t="s">
        <v>58</v>
      </c>
      <c r="N18" s="49">
        <v>11</v>
      </c>
      <c r="O18" s="49" t="s">
        <v>58</v>
      </c>
      <c r="P18" s="49" t="s">
        <v>58</v>
      </c>
      <c r="Q18" s="49">
        <v>11</v>
      </c>
      <c r="R18" s="49" t="s">
        <v>58</v>
      </c>
      <c r="S18" s="49" t="s">
        <v>58</v>
      </c>
      <c r="T18" s="49">
        <v>14</v>
      </c>
      <c r="U18" s="42" t="s">
        <v>58</v>
      </c>
      <c r="V18" s="42" t="s">
        <v>58</v>
      </c>
      <c r="W18" s="42">
        <v>7</v>
      </c>
      <c r="X18" s="42">
        <v>7</v>
      </c>
      <c r="Y18" s="42" t="s">
        <v>58</v>
      </c>
      <c r="Z18" s="50">
        <v>440</v>
      </c>
      <c r="AA18" s="51" t="s">
        <v>58</v>
      </c>
      <c r="AB18" s="51" t="s">
        <v>58</v>
      </c>
      <c r="AC18" s="50">
        <v>428</v>
      </c>
      <c r="AD18" s="50">
        <v>8</v>
      </c>
      <c r="AE18" s="50">
        <v>4</v>
      </c>
      <c r="AF18" s="50">
        <v>5</v>
      </c>
      <c r="AG18" s="51" t="s">
        <v>58</v>
      </c>
      <c r="AH18" s="51" t="s">
        <v>58</v>
      </c>
      <c r="AI18" s="51">
        <v>1</v>
      </c>
      <c r="AJ18" s="51">
        <v>4</v>
      </c>
      <c r="AK18" s="51" t="s">
        <v>58</v>
      </c>
    </row>
    <row r="19" spans="1:37" s="35" customFormat="1" ht="47.25" x14ac:dyDescent="0.25">
      <c r="A19" s="36" t="s">
        <v>51</v>
      </c>
      <c r="B19" s="49">
        <v>2</v>
      </c>
      <c r="C19" s="49" t="s">
        <v>58</v>
      </c>
      <c r="D19" s="49" t="s">
        <v>58</v>
      </c>
      <c r="E19" s="49">
        <v>2</v>
      </c>
      <c r="F19" s="49" t="s">
        <v>58</v>
      </c>
      <c r="G19" s="49" t="s">
        <v>58</v>
      </c>
      <c r="H19" s="49" t="s">
        <v>58</v>
      </c>
      <c r="I19" s="49" t="s">
        <v>58</v>
      </c>
      <c r="J19" s="49" t="s">
        <v>58</v>
      </c>
      <c r="K19" s="49" t="s">
        <v>58</v>
      </c>
      <c r="L19" s="49" t="s">
        <v>58</v>
      </c>
      <c r="M19" s="49" t="s">
        <v>58</v>
      </c>
      <c r="N19" s="49">
        <v>1</v>
      </c>
      <c r="O19" s="49" t="s">
        <v>58</v>
      </c>
      <c r="P19" s="49" t="s">
        <v>58</v>
      </c>
      <c r="Q19" s="49" t="s">
        <v>58</v>
      </c>
      <c r="R19" s="49" t="s">
        <v>58</v>
      </c>
      <c r="S19" s="49" t="s">
        <v>58</v>
      </c>
      <c r="T19" s="49">
        <v>14</v>
      </c>
      <c r="U19" s="42" t="s">
        <v>58</v>
      </c>
      <c r="V19" s="42">
        <v>2</v>
      </c>
      <c r="W19" s="42">
        <v>11</v>
      </c>
      <c r="X19" s="42">
        <v>1</v>
      </c>
      <c r="Y19" s="42" t="s">
        <v>58</v>
      </c>
      <c r="Z19" s="50">
        <v>8</v>
      </c>
      <c r="AA19" s="51" t="s">
        <v>58</v>
      </c>
      <c r="AB19" s="51" t="s">
        <v>58</v>
      </c>
      <c r="AC19" s="50">
        <v>3</v>
      </c>
      <c r="AD19" s="50">
        <v>5</v>
      </c>
      <c r="AE19" s="51" t="s">
        <v>58</v>
      </c>
      <c r="AF19" s="50">
        <v>14</v>
      </c>
      <c r="AG19" s="51" t="s">
        <v>58</v>
      </c>
      <c r="AH19" s="51" t="s">
        <v>58</v>
      </c>
      <c r="AI19" s="51">
        <v>6</v>
      </c>
      <c r="AJ19" s="51">
        <v>8</v>
      </c>
      <c r="AK19" s="51" t="s">
        <v>58</v>
      </c>
    </row>
    <row r="20" spans="1:37" s="35" customFormat="1" ht="63" x14ac:dyDescent="0.25">
      <c r="A20" s="36" t="s">
        <v>52</v>
      </c>
      <c r="B20" s="49">
        <v>157</v>
      </c>
      <c r="C20" s="49" t="s">
        <v>58</v>
      </c>
      <c r="D20" s="49">
        <v>9</v>
      </c>
      <c r="E20" s="49">
        <v>90</v>
      </c>
      <c r="F20" s="49">
        <v>30</v>
      </c>
      <c r="G20" s="49">
        <v>7</v>
      </c>
      <c r="H20" s="49">
        <v>193</v>
      </c>
      <c r="I20" s="49" t="s">
        <v>58</v>
      </c>
      <c r="J20" s="49">
        <v>56</v>
      </c>
      <c r="K20" s="49">
        <v>83</v>
      </c>
      <c r="L20" s="49">
        <v>38</v>
      </c>
      <c r="M20" s="49">
        <v>9</v>
      </c>
      <c r="N20" s="49">
        <v>137</v>
      </c>
      <c r="O20" s="49" t="s">
        <v>58</v>
      </c>
      <c r="P20" s="49">
        <v>11</v>
      </c>
      <c r="Q20" s="49">
        <v>75</v>
      </c>
      <c r="R20" s="49">
        <v>45</v>
      </c>
      <c r="S20" s="49">
        <v>6</v>
      </c>
      <c r="T20" s="49">
        <v>161</v>
      </c>
      <c r="U20" s="42" t="s">
        <v>58</v>
      </c>
      <c r="V20" s="42">
        <v>3</v>
      </c>
      <c r="W20" s="42">
        <v>47</v>
      </c>
      <c r="X20" s="42">
        <v>27</v>
      </c>
      <c r="Y20" s="42">
        <v>84</v>
      </c>
      <c r="Z20" s="50">
        <v>149</v>
      </c>
      <c r="AA20" s="51" t="s">
        <v>58</v>
      </c>
      <c r="AB20" s="50">
        <v>29</v>
      </c>
      <c r="AC20" s="50">
        <v>88</v>
      </c>
      <c r="AD20" s="50">
        <v>20</v>
      </c>
      <c r="AE20" s="50">
        <v>12</v>
      </c>
      <c r="AF20" s="50">
        <v>55</v>
      </c>
      <c r="AG20" s="51" t="s">
        <v>58</v>
      </c>
      <c r="AH20" s="51">
        <v>3</v>
      </c>
      <c r="AI20" s="51">
        <v>29</v>
      </c>
      <c r="AJ20" s="51">
        <v>19</v>
      </c>
      <c r="AK20" s="51">
        <v>4</v>
      </c>
    </row>
    <row r="21" spans="1:37" s="35" customFormat="1" x14ac:dyDescent="0.25">
      <c r="A21" s="36" t="s">
        <v>53</v>
      </c>
      <c r="B21" s="49">
        <v>48</v>
      </c>
      <c r="C21" s="49" t="s">
        <v>58</v>
      </c>
      <c r="D21" s="49">
        <v>1</v>
      </c>
      <c r="E21" s="49">
        <v>37</v>
      </c>
      <c r="F21" s="49">
        <v>7</v>
      </c>
      <c r="G21" s="49" t="s">
        <v>58</v>
      </c>
      <c r="H21" s="49">
        <v>36</v>
      </c>
      <c r="I21" s="49" t="s">
        <v>58</v>
      </c>
      <c r="J21" s="49">
        <v>2</v>
      </c>
      <c r="K21" s="49">
        <v>22</v>
      </c>
      <c r="L21" s="49">
        <v>8</v>
      </c>
      <c r="M21" s="49">
        <v>3</v>
      </c>
      <c r="N21" s="49">
        <v>50</v>
      </c>
      <c r="O21" s="49" t="s">
        <v>58</v>
      </c>
      <c r="P21" s="49">
        <v>29</v>
      </c>
      <c r="Q21" s="49">
        <v>18</v>
      </c>
      <c r="R21" s="49">
        <v>3</v>
      </c>
      <c r="S21" s="49" t="s">
        <v>58</v>
      </c>
      <c r="T21" s="49">
        <v>227</v>
      </c>
      <c r="U21" s="42" t="s">
        <v>58</v>
      </c>
      <c r="V21" s="42">
        <v>6</v>
      </c>
      <c r="W21" s="42">
        <v>77</v>
      </c>
      <c r="X21" s="42">
        <v>37</v>
      </c>
      <c r="Y21" s="42">
        <v>107</v>
      </c>
      <c r="Z21" s="50">
        <v>55</v>
      </c>
      <c r="AA21" s="51" t="s">
        <v>58</v>
      </c>
      <c r="AB21" s="50">
        <v>2</v>
      </c>
      <c r="AC21" s="50">
        <v>37</v>
      </c>
      <c r="AD21" s="50">
        <v>7</v>
      </c>
      <c r="AE21" s="50">
        <v>9</v>
      </c>
      <c r="AF21" s="50">
        <v>45</v>
      </c>
      <c r="AG21" s="51" t="s">
        <v>58</v>
      </c>
      <c r="AH21" s="51">
        <v>2</v>
      </c>
      <c r="AI21" s="51">
        <v>31</v>
      </c>
      <c r="AJ21" s="51">
        <v>8</v>
      </c>
      <c r="AK21" s="51">
        <v>4</v>
      </c>
    </row>
    <row r="22" spans="1:37" s="35" customFormat="1" ht="47.25" x14ac:dyDescent="0.25">
      <c r="A22" s="36" t="s">
        <v>54</v>
      </c>
      <c r="B22" s="49">
        <v>73</v>
      </c>
      <c r="C22" s="49" t="s">
        <v>58</v>
      </c>
      <c r="D22" s="49" t="s">
        <v>58</v>
      </c>
      <c r="E22" s="49">
        <v>59</v>
      </c>
      <c r="F22" s="49">
        <v>5</v>
      </c>
      <c r="G22" s="49" t="s">
        <v>58</v>
      </c>
      <c r="H22" s="49">
        <v>103</v>
      </c>
      <c r="I22" s="49" t="s">
        <v>58</v>
      </c>
      <c r="J22" s="49">
        <v>1</v>
      </c>
      <c r="K22" s="49">
        <v>93</v>
      </c>
      <c r="L22" s="49">
        <v>9</v>
      </c>
      <c r="M22" s="49" t="s">
        <v>58</v>
      </c>
      <c r="N22" s="49">
        <v>122</v>
      </c>
      <c r="O22" s="49" t="s">
        <v>58</v>
      </c>
      <c r="P22" s="49" t="s">
        <v>58</v>
      </c>
      <c r="Q22" s="49">
        <v>103</v>
      </c>
      <c r="R22" s="49">
        <v>11</v>
      </c>
      <c r="S22" s="49">
        <v>8</v>
      </c>
      <c r="T22" s="49">
        <v>89</v>
      </c>
      <c r="U22" s="42">
        <v>2</v>
      </c>
      <c r="V22" s="42" t="s">
        <v>58</v>
      </c>
      <c r="W22" s="42">
        <v>68</v>
      </c>
      <c r="X22" s="42">
        <v>9</v>
      </c>
      <c r="Y22" s="42">
        <v>10</v>
      </c>
      <c r="Z22" s="50">
        <v>152</v>
      </c>
      <c r="AA22" s="51" t="s">
        <v>58</v>
      </c>
      <c r="AB22" s="51" t="s">
        <v>58</v>
      </c>
      <c r="AC22" s="50">
        <v>133</v>
      </c>
      <c r="AD22" s="50">
        <v>17</v>
      </c>
      <c r="AE22" s="50">
        <v>2</v>
      </c>
      <c r="AF22" s="50">
        <v>157</v>
      </c>
      <c r="AG22" s="51">
        <v>3</v>
      </c>
      <c r="AH22" s="51" t="s">
        <v>58</v>
      </c>
      <c r="AI22" s="51">
        <v>136</v>
      </c>
      <c r="AJ22" s="51">
        <v>16</v>
      </c>
      <c r="AK22" s="51">
        <v>2</v>
      </c>
    </row>
    <row r="23" spans="1:37" s="35" customFormat="1" ht="47.25" x14ac:dyDescent="0.25">
      <c r="A23" s="36" t="s">
        <v>55</v>
      </c>
      <c r="B23" s="49">
        <v>18</v>
      </c>
      <c r="C23" s="49" t="s">
        <v>58</v>
      </c>
      <c r="D23" s="49" t="s">
        <v>58</v>
      </c>
      <c r="E23" s="49">
        <v>10</v>
      </c>
      <c r="F23" s="49">
        <v>2</v>
      </c>
      <c r="G23" s="49">
        <v>1</v>
      </c>
      <c r="H23" s="49">
        <v>2</v>
      </c>
      <c r="I23" s="49" t="s">
        <v>58</v>
      </c>
      <c r="J23" s="49" t="s">
        <v>58</v>
      </c>
      <c r="K23" s="49">
        <v>2</v>
      </c>
      <c r="L23" s="49" t="s">
        <v>58</v>
      </c>
      <c r="M23" s="49" t="s">
        <v>58</v>
      </c>
      <c r="N23" s="49">
        <v>4</v>
      </c>
      <c r="O23" s="49" t="s">
        <v>58</v>
      </c>
      <c r="P23" s="49" t="s">
        <v>58</v>
      </c>
      <c r="Q23" s="49">
        <v>1</v>
      </c>
      <c r="R23" s="49">
        <v>1</v>
      </c>
      <c r="S23" s="49">
        <v>2</v>
      </c>
      <c r="T23" s="49">
        <v>2</v>
      </c>
      <c r="U23" s="42" t="s">
        <v>58</v>
      </c>
      <c r="V23" s="42" t="s">
        <v>58</v>
      </c>
      <c r="W23" s="42">
        <v>1</v>
      </c>
      <c r="X23" s="42">
        <v>1</v>
      </c>
      <c r="Y23" s="42" t="s">
        <v>58</v>
      </c>
      <c r="Z23" s="50">
        <v>5</v>
      </c>
      <c r="AA23" s="51" t="s">
        <v>58</v>
      </c>
      <c r="AB23" s="51" t="s">
        <v>58</v>
      </c>
      <c r="AC23" s="50">
        <v>4</v>
      </c>
      <c r="AD23" s="50">
        <v>1</v>
      </c>
      <c r="AE23" s="51" t="s">
        <v>58</v>
      </c>
      <c r="AF23" s="50">
        <v>3</v>
      </c>
      <c r="AG23" s="51" t="s">
        <v>58</v>
      </c>
      <c r="AH23" s="51" t="s">
        <v>58</v>
      </c>
      <c r="AI23" s="51">
        <v>1</v>
      </c>
      <c r="AJ23" s="51">
        <v>2</v>
      </c>
      <c r="AK23" s="51" t="s">
        <v>58</v>
      </c>
    </row>
    <row r="24" spans="1:37" s="35" customFormat="1" ht="31.5" x14ac:dyDescent="0.25">
      <c r="A24" s="36" t="s">
        <v>56</v>
      </c>
      <c r="B24" s="49">
        <v>10</v>
      </c>
      <c r="C24" s="49" t="s">
        <v>58</v>
      </c>
      <c r="D24" s="49" t="s">
        <v>58</v>
      </c>
      <c r="E24" s="49">
        <v>7</v>
      </c>
      <c r="F24" s="49">
        <v>1</v>
      </c>
      <c r="G24" s="49">
        <v>2</v>
      </c>
      <c r="H24" s="49">
        <v>11</v>
      </c>
      <c r="I24" s="49" t="s">
        <v>58</v>
      </c>
      <c r="J24" s="49" t="s">
        <v>58</v>
      </c>
      <c r="K24" s="49">
        <v>11</v>
      </c>
      <c r="L24" s="49" t="s">
        <v>58</v>
      </c>
      <c r="M24" s="49" t="s">
        <v>58</v>
      </c>
      <c r="N24" s="49">
        <v>3</v>
      </c>
      <c r="O24" s="49" t="s">
        <v>58</v>
      </c>
      <c r="P24" s="49" t="s">
        <v>58</v>
      </c>
      <c r="Q24" s="49">
        <v>2</v>
      </c>
      <c r="R24" s="49">
        <v>1</v>
      </c>
      <c r="S24" s="49" t="s">
        <v>58</v>
      </c>
      <c r="T24" s="49">
        <v>15</v>
      </c>
      <c r="U24" s="42" t="s">
        <v>58</v>
      </c>
      <c r="V24" s="42" t="s">
        <v>58</v>
      </c>
      <c r="W24" s="42">
        <v>14</v>
      </c>
      <c r="X24" s="42">
        <v>1</v>
      </c>
      <c r="Y24" s="42" t="s">
        <v>58</v>
      </c>
      <c r="Z24" s="50">
        <v>11</v>
      </c>
      <c r="AA24" s="51" t="s">
        <v>58</v>
      </c>
      <c r="AB24" s="51" t="s">
        <v>58</v>
      </c>
      <c r="AC24" s="50">
        <v>11</v>
      </c>
      <c r="AD24" s="51" t="s">
        <v>58</v>
      </c>
      <c r="AE24" s="51" t="s">
        <v>58</v>
      </c>
      <c r="AF24" s="50">
        <v>3</v>
      </c>
      <c r="AG24" s="51" t="s">
        <v>58</v>
      </c>
      <c r="AH24" s="51" t="s">
        <v>58</v>
      </c>
      <c r="AI24" s="51">
        <v>3</v>
      </c>
      <c r="AJ24" s="51" t="s">
        <v>58</v>
      </c>
      <c r="AK24" s="51" t="s">
        <v>58</v>
      </c>
    </row>
  </sheetData>
  <mergeCells count="8">
    <mergeCell ref="AF3:AK3"/>
    <mergeCell ref="Z3:AE3"/>
    <mergeCell ref="T3:Y3"/>
    <mergeCell ref="A3:A4"/>
    <mergeCell ref="A2:S2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80" zoomScaleNormal="80" workbookViewId="0">
      <pane xSplit="1" topLeftCell="B1" activePane="topRight" state="frozen"/>
      <selection pane="topRight" activeCell="E21" sqref="E21"/>
    </sheetView>
  </sheetViews>
  <sheetFormatPr defaultColWidth="9.140625" defaultRowHeight="15.75" x14ac:dyDescent="0.25"/>
  <cols>
    <col min="1" max="1" width="35.28515625" style="2" customWidth="1"/>
    <col min="2" max="4" width="10.7109375" style="2" customWidth="1"/>
    <col min="5" max="5" width="13.7109375" style="2" customWidth="1"/>
    <col min="6" max="7" width="15.7109375" style="2" customWidth="1"/>
    <col min="8" max="8" width="11.85546875" style="2" customWidth="1"/>
    <col min="9" max="10" width="10.7109375" style="2" customWidth="1"/>
    <col min="11" max="11" width="13.7109375" style="2" customWidth="1"/>
    <col min="12" max="12" width="15.7109375" style="2" customWidth="1"/>
    <col min="13" max="13" width="16.140625" style="2" customWidth="1"/>
    <col min="14" max="16" width="10.7109375" style="2" customWidth="1"/>
    <col min="17" max="17" width="13.7109375" style="2" customWidth="1"/>
    <col min="18" max="18" width="15.7109375" style="2" customWidth="1"/>
    <col min="19" max="19" width="16.140625" style="2" customWidth="1"/>
    <col min="20" max="22" width="10.7109375" style="2" customWidth="1"/>
    <col min="23" max="23" width="13.7109375" style="2" customWidth="1"/>
    <col min="24" max="24" width="15.85546875" style="2" customWidth="1"/>
    <col min="25" max="25" width="16.42578125" style="2" customWidth="1"/>
    <col min="26" max="28" width="10.7109375" style="2" customWidth="1"/>
    <col min="29" max="29" width="13.7109375" style="2" customWidth="1"/>
    <col min="30" max="30" width="15.7109375" style="2" customWidth="1"/>
    <col min="31" max="31" width="17" style="2" customWidth="1"/>
    <col min="32" max="34" width="10.7109375" style="2" customWidth="1"/>
    <col min="35" max="35" width="13.85546875" style="2" customWidth="1"/>
    <col min="36" max="36" width="15.7109375" style="2" customWidth="1"/>
    <col min="37" max="37" width="16.28515625" style="2" customWidth="1"/>
    <col min="38" max="40" width="10.7109375" style="2" customWidth="1"/>
    <col min="41" max="41" width="13.7109375" style="2" customWidth="1"/>
    <col min="42" max="42" width="15.7109375" style="2" customWidth="1"/>
    <col min="43" max="43" width="16.140625" style="2" customWidth="1"/>
    <col min="44" max="46" width="10.7109375" style="2" customWidth="1"/>
    <col min="47" max="47" width="13.7109375" style="2" customWidth="1"/>
    <col min="48" max="49" width="15.7109375" style="2" customWidth="1"/>
    <col min="50" max="50" width="13" style="2" customWidth="1"/>
    <col min="51" max="52" width="10.7109375" style="2" customWidth="1"/>
    <col min="53" max="53" width="13.7109375" style="2" customWidth="1"/>
    <col min="54" max="54" width="15.7109375" style="2" customWidth="1"/>
    <col min="55" max="55" width="15.5703125" style="2" customWidth="1"/>
    <col min="56" max="56" width="12" style="2" customWidth="1"/>
    <col min="57" max="58" width="10.7109375" style="2" customWidth="1"/>
    <col min="59" max="59" width="13.7109375" style="2" customWidth="1"/>
    <col min="60" max="60" width="15.7109375" style="2" customWidth="1"/>
    <col min="61" max="61" width="16" style="2" customWidth="1"/>
    <col min="62" max="64" width="10.7109375" style="2" customWidth="1"/>
    <col min="65" max="65" width="13.7109375" style="2" customWidth="1"/>
    <col min="66" max="66" width="15.7109375" style="2" customWidth="1"/>
    <col min="67" max="67" width="16.28515625" style="2" customWidth="1"/>
    <col min="68" max="68" width="12.85546875" style="2" customWidth="1"/>
    <col min="69" max="70" width="10.7109375" style="2" customWidth="1"/>
    <col min="71" max="71" width="13.7109375" style="2" customWidth="1"/>
    <col min="72" max="72" width="15.7109375" style="2" customWidth="1"/>
    <col min="73" max="73" width="16.140625" style="2" customWidth="1"/>
    <col min="74" max="74" width="13" style="2" customWidth="1"/>
    <col min="75" max="76" width="10.7109375" style="2" customWidth="1"/>
    <col min="77" max="77" width="13.85546875" style="2" customWidth="1"/>
    <col min="78" max="78" width="15.85546875" style="2" customWidth="1"/>
    <col min="79" max="79" width="16.4257812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s="6" customFormat="1" x14ac:dyDescent="0.25">
      <c r="A2" s="81" t="s">
        <v>36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1:79" x14ac:dyDescent="0.25">
      <c r="A3" s="83"/>
      <c r="B3" s="82">
        <v>2004</v>
      </c>
      <c r="C3" s="82"/>
      <c r="D3" s="82"/>
      <c r="E3" s="82"/>
      <c r="F3" s="82"/>
      <c r="G3" s="82"/>
      <c r="H3" s="82">
        <v>2005</v>
      </c>
      <c r="I3" s="82"/>
      <c r="J3" s="82"/>
      <c r="K3" s="82"/>
      <c r="L3" s="82"/>
      <c r="M3" s="82"/>
      <c r="N3" s="82">
        <v>2006</v>
      </c>
      <c r="O3" s="82"/>
      <c r="P3" s="82"/>
      <c r="Q3" s="82"/>
      <c r="R3" s="82"/>
      <c r="S3" s="82"/>
      <c r="T3" s="82">
        <v>2007</v>
      </c>
      <c r="U3" s="82"/>
      <c r="V3" s="82"/>
      <c r="W3" s="82"/>
      <c r="X3" s="82"/>
      <c r="Y3" s="82"/>
      <c r="Z3" s="82">
        <v>2008</v>
      </c>
      <c r="AA3" s="82"/>
      <c r="AB3" s="82"/>
      <c r="AC3" s="82"/>
      <c r="AD3" s="82"/>
      <c r="AE3" s="82"/>
      <c r="AF3" s="82">
        <v>2009</v>
      </c>
      <c r="AG3" s="82"/>
      <c r="AH3" s="82"/>
      <c r="AI3" s="82"/>
      <c r="AJ3" s="82"/>
      <c r="AK3" s="82"/>
      <c r="AL3" s="82">
        <v>2010</v>
      </c>
      <c r="AM3" s="82"/>
      <c r="AN3" s="82"/>
      <c r="AO3" s="82"/>
      <c r="AP3" s="82"/>
      <c r="AQ3" s="82"/>
      <c r="AR3" s="82">
        <v>2011</v>
      </c>
      <c r="AS3" s="82"/>
      <c r="AT3" s="82"/>
      <c r="AU3" s="82"/>
      <c r="AV3" s="82"/>
      <c r="AW3" s="82"/>
      <c r="AX3" s="82">
        <v>2012</v>
      </c>
      <c r="AY3" s="82"/>
      <c r="AZ3" s="82"/>
      <c r="BA3" s="82"/>
      <c r="BB3" s="82"/>
      <c r="BC3" s="82"/>
      <c r="BD3" s="82">
        <v>2013</v>
      </c>
      <c r="BE3" s="82"/>
      <c r="BF3" s="82"/>
      <c r="BG3" s="82"/>
      <c r="BH3" s="82"/>
      <c r="BI3" s="82"/>
      <c r="BJ3" s="82">
        <v>2014</v>
      </c>
      <c r="BK3" s="82"/>
      <c r="BL3" s="82"/>
      <c r="BM3" s="82"/>
      <c r="BN3" s="82"/>
      <c r="BO3" s="82"/>
      <c r="BP3" s="82">
        <v>2015</v>
      </c>
      <c r="BQ3" s="82"/>
      <c r="BR3" s="82"/>
      <c r="BS3" s="82"/>
      <c r="BT3" s="82"/>
      <c r="BU3" s="82"/>
      <c r="BV3" s="82">
        <v>2016</v>
      </c>
      <c r="BW3" s="82"/>
      <c r="BX3" s="82"/>
      <c r="BY3" s="82"/>
      <c r="BZ3" s="82"/>
      <c r="CA3" s="82"/>
    </row>
    <row r="4" spans="1:79" ht="47.25" x14ac:dyDescent="0.25">
      <c r="A4" s="83"/>
      <c r="B4" s="15" t="s">
        <v>24</v>
      </c>
      <c r="C4" s="15" t="s">
        <v>30</v>
      </c>
      <c r="D4" s="20" t="s">
        <v>57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20" t="s">
        <v>57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30</v>
      </c>
      <c r="P4" s="20" t="s">
        <v>57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20" t="s">
        <v>57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30</v>
      </c>
      <c r="AB4" s="20" t="s">
        <v>57</v>
      </c>
      <c r="AC4" s="15" t="s">
        <v>26</v>
      </c>
      <c r="AD4" s="15" t="s">
        <v>27</v>
      </c>
      <c r="AE4" s="15" t="s">
        <v>28</v>
      </c>
      <c r="AF4" s="15" t="s">
        <v>24</v>
      </c>
      <c r="AG4" s="15" t="s">
        <v>30</v>
      </c>
      <c r="AH4" s="20" t="s">
        <v>57</v>
      </c>
      <c r="AI4" s="15" t="s">
        <v>26</v>
      </c>
      <c r="AJ4" s="15" t="s">
        <v>27</v>
      </c>
      <c r="AK4" s="15" t="s">
        <v>28</v>
      </c>
      <c r="AL4" s="15" t="s">
        <v>24</v>
      </c>
      <c r="AM4" s="15" t="s">
        <v>30</v>
      </c>
      <c r="AN4" s="20" t="s">
        <v>57</v>
      </c>
      <c r="AO4" s="15" t="s">
        <v>26</v>
      </c>
      <c r="AP4" s="15" t="s">
        <v>27</v>
      </c>
      <c r="AQ4" s="15" t="s">
        <v>28</v>
      </c>
      <c r="AR4" s="15" t="s">
        <v>24</v>
      </c>
      <c r="AS4" s="15" t="s">
        <v>30</v>
      </c>
      <c r="AT4" s="20" t="s">
        <v>57</v>
      </c>
      <c r="AU4" s="15" t="s">
        <v>26</v>
      </c>
      <c r="AV4" s="15" t="s">
        <v>27</v>
      </c>
      <c r="AW4" s="15" t="s">
        <v>28</v>
      </c>
      <c r="AX4" s="15" t="s">
        <v>24</v>
      </c>
      <c r="AY4" s="15" t="s">
        <v>30</v>
      </c>
      <c r="AZ4" s="20" t="s">
        <v>57</v>
      </c>
      <c r="BA4" s="15" t="s">
        <v>26</v>
      </c>
      <c r="BB4" s="15" t="s">
        <v>27</v>
      </c>
      <c r="BC4" s="15" t="s">
        <v>28</v>
      </c>
      <c r="BD4" s="15" t="s">
        <v>24</v>
      </c>
      <c r="BE4" s="15" t="s">
        <v>30</v>
      </c>
      <c r="BF4" s="20" t="s">
        <v>57</v>
      </c>
      <c r="BG4" s="15" t="s">
        <v>26</v>
      </c>
      <c r="BH4" s="15" t="s">
        <v>27</v>
      </c>
      <c r="BI4" s="15" t="s">
        <v>28</v>
      </c>
      <c r="BJ4" s="15" t="s">
        <v>24</v>
      </c>
      <c r="BK4" s="15" t="s">
        <v>30</v>
      </c>
      <c r="BL4" s="20" t="s">
        <v>57</v>
      </c>
      <c r="BM4" s="15" t="s">
        <v>26</v>
      </c>
      <c r="BN4" s="15" t="s">
        <v>27</v>
      </c>
      <c r="BO4" s="15" t="s">
        <v>28</v>
      </c>
      <c r="BP4" s="15" t="s">
        <v>24</v>
      </c>
      <c r="BQ4" s="15" t="s">
        <v>30</v>
      </c>
      <c r="BR4" s="20" t="s">
        <v>57</v>
      </c>
      <c r="BS4" s="15" t="s">
        <v>26</v>
      </c>
      <c r="BT4" s="15" t="s">
        <v>27</v>
      </c>
      <c r="BU4" s="15" t="s">
        <v>28</v>
      </c>
      <c r="BV4" s="15" t="s">
        <v>24</v>
      </c>
      <c r="BW4" s="15" t="s">
        <v>30</v>
      </c>
      <c r="BX4" s="20" t="s">
        <v>57</v>
      </c>
      <c r="BY4" s="15" t="s">
        <v>26</v>
      </c>
      <c r="BZ4" s="15" t="s">
        <v>27</v>
      </c>
      <c r="CA4" s="15" t="s">
        <v>28</v>
      </c>
    </row>
    <row r="5" spans="1:79" s="53" customFormat="1" x14ac:dyDescent="0.25">
      <c r="A5" s="52" t="s">
        <v>7</v>
      </c>
      <c r="B5" s="47">
        <v>721141</v>
      </c>
      <c r="C5" s="47">
        <v>217790</v>
      </c>
      <c r="D5" s="47">
        <v>39776</v>
      </c>
      <c r="E5" s="47">
        <v>177435</v>
      </c>
      <c r="F5" s="47">
        <v>132489</v>
      </c>
      <c r="G5" s="47">
        <v>64894</v>
      </c>
      <c r="H5" s="47">
        <v>1376299</v>
      </c>
      <c r="I5" s="47">
        <v>201004</v>
      </c>
      <c r="J5" s="47">
        <v>24981</v>
      </c>
      <c r="K5" s="47">
        <v>742743</v>
      </c>
      <c r="L5" s="47">
        <v>286463</v>
      </c>
      <c r="M5" s="47">
        <v>40658</v>
      </c>
      <c r="N5" s="47">
        <v>390658</v>
      </c>
      <c r="O5" s="47">
        <v>35365</v>
      </c>
      <c r="P5" s="47">
        <v>6182</v>
      </c>
      <c r="Q5" s="47">
        <v>96084</v>
      </c>
      <c r="R5" s="47">
        <v>120847</v>
      </c>
      <c r="S5" s="47">
        <v>49938</v>
      </c>
      <c r="T5" s="47">
        <v>529422</v>
      </c>
      <c r="U5" s="47">
        <v>27080</v>
      </c>
      <c r="V5" s="47">
        <v>2009</v>
      </c>
      <c r="W5" s="47">
        <v>56623</v>
      </c>
      <c r="X5" s="47">
        <v>298387</v>
      </c>
      <c r="Y5" s="47">
        <v>45805</v>
      </c>
      <c r="Z5" s="47">
        <v>772005</v>
      </c>
      <c r="AA5" s="47">
        <v>57834</v>
      </c>
      <c r="AB5" s="47">
        <v>622</v>
      </c>
      <c r="AC5" s="47">
        <v>202933</v>
      </c>
      <c r="AD5" s="47">
        <v>363469</v>
      </c>
      <c r="AE5" s="47">
        <v>58643</v>
      </c>
      <c r="AF5" s="47">
        <v>802622</v>
      </c>
      <c r="AG5" s="47">
        <v>25529</v>
      </c>
      <c r="AH5" s="47">
        <v>7148</v>
      </c>
      <c r="AI5" s="47">
        <v>106573</v>
      </c>
      <c r="AJ5" s="47">
        <v>495915</v>
      </c>
      <c r="AK5" s="47">
        <v>61905</v>
      </c>
      <c r="AL5" s="47">
        <v>532623</v>
      </c>
      <c r="AM5" s="47">
        <v>10572</v>
      </c>
      <c r="AN5" s="47">
        <v>1381</v>
      </c>
      <c r="AO5" s="47">
        <v>112740</v>
      </c>
      <c r="AP5" s="47">
        <v>271247</v>
      </c>
      <c r="AQ5" s="47">
        <v>46342</v>
      </c>
      <c r="AR5" s="47">
        <v>468883</v>
      </c>
      <c r="AS5" s="47">
        <v>47544</v>
      </c>
      <c r="AT5" s="47">
        <v>1467</v>
      </c>
      <c r="AU5" s="47">
        <v>57730</v>
      </c>
      <c r="AV5" s="47">
        <v>213275</v>
      </c>
      <c r="AW5" s="47">
        <v>47920</v>
      </c>
      <c r="AX5" s="47">
        <v>1122874</v>
      </c>
      <c r="AY5" s="47">
        <v>15434</v>
      </c>
      <c r="AZ5" s="47">
        <v>167</v>
      </c>
      <c r="BA5" s="47">
        <v>18514</v>
      </c>
      <c r="BB5" s="47">
        <v>862965</v>
      </c>
      <c r="BC5" s="47">
        <v>81975</v>
      </c>
      <c r="BD5" s="47">
        <v>1453968</v>
      </c>
      <c r="BE5" s="47">
        <v>43697</v>
      </c>
      <c r="BF5" s="47">
        <v>3689</v>
      </c>
      <c r="BG5" s="47">
        <v>133829</v>
      </c>
      <c r="BH5" s="47">
        <v>935655</v>
      </c>
      <c r="BI5" s="47">
        <v>162256</v>
      </c>
      <c r="BJ5" s="47">
        <v>817198</v>
      </c>
      <c r="BK5" s="47">
        <v>31423</v>
      </c>
      <c r="BL5" s="47">
        <v>66</v>
      </c>
      <c r="BM5" s="47">
        <v>36974</v>
      </c>
      <c r="BN5" s="47">
        <v>474964</v>
      </c>
      <c r="BO5" s="47">
        <v>167448</v>
      </c>
      <c r="BP5" s="47">
        <v>1558765</v>
      </c>
      <c r="BQ5" s="47">
        <v>21638</v>
      </c>
      <c r="BR5" s="47">
        <v>2052</v>
      </c>
      <c r="BS5" s="47">
        <v>37356</v>
      </c>
      <c r="BT5" s="47">
        <v>502587</v>
      </c>
      <c r="BU5" s="47">
        <v>838804</v>
      </c>
      <c r="BV5" s="47">
        <v>1379364</v>
      </c>
      <c r="BW5" s="47">
        <v>35958</v>
      </c>
      <c r="BX5" s="47">
        <v>217</v>
      </c>
      <c r="BY5" s="47">
        <v>23699</v>
      </c>
      <c r="BZ5" s="47">
        <v>1058657</v>
      </c>
      <c r="CA5" s="47">
        <v>141808</v>
      </c>
    </row>
    <row r="6" spans="1:79" s="55" customFormat="1" ht="31.5" x14ac:dyDescent="0.25">
      <c r="A6" s="54" t="s">
        <v>8</v>
      </c>
      <c r="B6" s="49">
        <v>272348</v>
      </c>
      <c r="C6" s="49">
        <v>81988</v>
      </c>
      <c r="D6" s="49">
        <v>8249</v>
      </c>
      <c r="E6" s="49">
        <v>29229</v>
      </c>
      <c r="F6" s="49">
        <v>42615</v>
      </c>
      <c r="G6" s="49">
        <v>12467</v>
      </c>
      <c r="H6" s="49">
        <v>246969</v>
      </c>
      <c r="I6" s="49">
        <v>66357</v>
      </c>
      <c r="J6" s="49">
        <v>18193</v>
      </c>
      <c r="K6" s="49">
        <v>31634</v>
      </c>
      <c r="L6" s="49">
        <v>49163</v>
      </c>
      <c r="M6" s="49">
        <v>9272</v>
      </c>
      <c r="N6" s="49">
        <v>134876</v>
      </c>
      <c r="O6" s="49">
        <v>18707</v>
      </c>
      <c r="P6" s="49">
        <v>2897</v>
      </c>
      <c r="Q6" s="49">
        <v>8436</v>
      </c>
      <c r="R6" s="49">
        <v>26153</v>
      </c>
      <c r="S6" s="49">
        <v>7703</v>
      </c>
      <c r="T6" s="49">
        <v>138057</v>
      </c>
      <c r="U6" s="49">
        <v>8553</v>
      </c>
      <c r="V6" s="49">
        <v>1588</v>
      </c>
      <c r="W6" s="49">
        <v>5080</v>
      </c>
      <c r="X6" s="49">
        <v>34132</v>
      </c>
      <c r="Y6" s="49">
        <v>4092</v>
      </c>
      <c r="Z6" s="49">
        <v>149606</v>
      </c>
      <c r="AA6" s="49">
        <v>9925</v>
      </c>
      <c r="AB6" s="49">
        <v>18</v>
      </c>
      <c r="AC6" s="49">
        <v>4394</v>
      </c>
      <c r="AD6" s="49">
        <v>46592</v>
      </c>
      <c r="AE6" s="49">
        <v>13404</v>
      </c>
      <c r="AF6" s="49">
        <v>149211</v>
      </c>
      <c r="AG6" s="49">
        <v>7590</v>
      </c>
      <c r="AH6" s="49">
        <v>6315</v>
      </c>
      <c r="AI6" s="49">
        <v>16794</v>
      </c>
      <c r="AJ6" s="49">
        <v>29244</v>
      </c>
      <c r="AK6" s="49">
        <v>16005</v>
      </c>
      <c r="AL6" s="49">
        <v>111895</v>
      </c>
      <c r="AM6" s="49">
        <v>3980</v>
      </c>
      <c r="AN6" s="49">
        <v>1140</v>
      </c>
      <c r="AO6" s="49">
        <v>3566</v>
      </c>
      <c r="AP6" s="49">
        <v>18158</v>
      </c>
      <c r="AQ6" s="49">
        <v>9621</v>
      </c>
      <c r="AR6" s="49">
        <v>117918</v>
      </c>
      <c r="AS6" s="49">
        <v>8308</v>
      </c>
      <c r="AT6" s="49">
        <v>197</v>
      </c>
      <c r="AU6" s="49">
        <v>3534</v>
      </c>
      <c r="AV6" s="49">
        <v>12011</v>
      </c>
      <c r="AW6" s="49">
        <v>9700</v>
      </c>
      <c r="AX6" s="49">
        <v>132472</v>
      </c>
      <c r="AY6" s="49">
        <v>5356</v>
      </c>
      <c r="AZ6" s="49">
        <v>30</v>
      </c>
      <c r="BA6" s="49">
        <v>4977</v>
      </c>
      <c r="BB6" s="49">
        <v>24805</v>
      </c>
      <c r="BC6" s="49">
        <v>8155</v>
      </c>
      <c r="BD6" s="49">
        <v>134469</v>
      </c>
      <c r="BE6" s="49">
        <v>2740</v>
      </c>
      <c r="BF6" s="49">
        <v>1972</v>
      </c>
      <c r="BG6" s="49">
        <v>708</v>
      </c>
      <c r="BH6" s="49">
        <v>14774</v>
      </c>
      <c r="BI6" s="49">
        <v>9485</v>
      </c>
      <c r="BJ6" s="49">
        <v>130062</v>
      </c>
      <c r="BK6" s="49">
        <v>3909</v>
      </c>
      <c r="BL6" s="49">
        <v>66</v>
      </c>
      <c r="BM6" s="49">
        <v>1707</v>
      </c>
      <c r="BN6" s="49">
        <v>33937</v>
      </c>
      <c r="BO6" s="49">
        <v>6106</v>
      </c>
      <c r="BP6" s="49">
        <v>161674</v>
      </c>
      <c r="BQ6" s="49">
        <v>560</v>
      </c>
      <c r="BR6" s="49" t="s">
        <v>58</v>
      </c>
      <c r="BS6" s="49">
        <v>512</v>
      </c>
      <c r="BT6" s="49">
        <v>9201</v>
      </c>
      <c r="BU6" s="49">
        <v>97370</v>
      </c>
      <c r="BV6" s="49">
        <v>86818</v>
      </c>
      <c r="BW6" s="49" t="s">
        <v>58</v>
      </c>
      <c r="BX6" s="49" t="s">
        <v>58</v>
      </c>
      <c r="BY6" s="49">
        <v>311</v>
      </c>
      <c r="BZ6" s="49">
        <v>23075</v>
      </c>
      <c r="CA6" s="49">
        <v>4995</v>
      </c>
    </row>
    <row r="7" spans="1:79" s="55" customFormat="1" ht="31.5" x14ac:dyDescent="0.25">
      <c r="A7" s="54" t="s">
        <v>9</v>
      </c>
      <c r="B7" s="49">
        <v>690</v>
      </c>
      <c r="C7" s="49" t="s">
        <v>58</v>
      </c>
      <c r="D7" s="49" t="s">
        <v>58</v>
      </c>
      <c r="E7" s="49">
        <v>4</v>
      </c>
      <c r="F7" s="49">
        <v>466</v>
      </c>
      <c r="G7" s="49">
        <v>27</v>
      </c>
      <c r="H7" s="49">
        <v>294</v>
      </c>
      <c r="I7" s="49" t="s">
        <v>58</v>
      </c>
      <c r="J7" s="49" t="s">
        <v>58</v>
      </c>
      <c r="K7" s="49" t="s">
        <v>58</v>
      </c>
      <c r="L7" s="49">
        <v>294</v>
      </c>
      <c r="M7" s="49" t="s">
        <v>58</v>
      </c>
      <c r="N7" s="49">
        <v>1</v>
      </c>
      <c r="O7" s="49">
        <v>1</v>
      </c>
      <c r="P7" s="49">
        <v>1</v>
      </c>
      <c r="Q7" s="49" t="s">
        <v>58</v>
      </c>
      <c r="R7" s="49" t="s">
        <v>58</v>
      </c>
      <c r="S7" s="49" t="s">
        <v>58</v>
      </c>
      <c r="T7" s="49">
        <v>373</v>
      </c>
      <c r="U7" s="49" t="s">
        <v>58</v>
      </c>
      <c r="V7" s="49" t="s">
        <v>58</v>
      </c>
      <c r="W7" s="49">
        <v>76</v>
      </c>
      <c r="X7" s="49" t="s">
        <v>58</v>
      </c>
      <c r="Y7" s="49">
        <v>275</v>
      </c>
      <c r="Z7" s="49" t="s">
        <v>58</v>
      </c>
      <c r="AA7" s="49" t="s">
        <v>58</v>
      </c>
      <c r="AB7" s="49" t="s">
        <v>58</v>
      </c>
      <c r="AC7" s="49" t="s">
        <v>58</v>
      </c>
      <c r="AD7" s="49" t="s">
        <v>58</v>
      </c>
      <c r="AE7" s="49" t="s">
        <v>58</v>
      </c>
      <c r="AF7" s="49" t="s">
        <v>58</v>
      </c>
      <c r="AG7" s="49" t="s">
        <v>58</v>
      </c>
      <c r="AH7" s="49" t="s">
        <v>58</v>
      </c>
      <c r="AI7" s="49" t="s">
        <v>58</v>
      </c>
      <c r="AJ7" s="49" t="s">
        <v>58</v>
      </c>
      <c r="AK7" s="49" t="s">
        <v>58</v>
      </c>
      <c r="AL7" s="49" t="s">
        <v>58</v>
      </c>
      <c r="AM7" s="49" t="s">
        <v>58</v>
      </c>
      <c r="AN7" s="49" t="s">
        <v>58</v>
      </c>
      <c r="AO7" s="49" t="s">
        <v>58</v>
      </c>
      <c r="AP7" s="49" t="s">
        <v>58</v>
      </c>
      <c r="AQ7" s="49" t="s">
        <v>58</v>
      </c>
      <c r="AR7" s="49" t="s">
        <v>58</v>
      </c>
      <c r="AS7" s="49" t="s">
        <v>58</v>
      </c>
      <c r="AT7" s="49" t="s">
        <v>58</v>
      </c>
      <c r="AU7" s="49" t="s">
        <v>58</v>
      </c>
      <c r="AV7" s="49" t="s">
        <v>58</v>
      </c>
      <c r="AW7" s="49" t="s">
        <v>58</v>
      </c>
      <c r="AX7" s="49" t="s">
        <v>58</v>
      </c>
      <c r="AY7" s="49" t="s">
        <v>58</v>
      </c>
      <c r="AZ7" s="49" t="s">
        <v>58</v>
      </c>
      <c r="BA7" s="49" t="s">
        <v>58</v>
      </c>
      <c r="BB7" s="49" t="s">
        <v>58</v>
      </c>
      <c r="BC7" s="49" t="s">
        <v>58</v>
      </c>
      <c r="BD7" s="49" t="s">
        <v>58</v>
      </c>
      <c r="BE7" s="49" t="s">
        <v>58</v>
      </c>
      <c r="BF7" s="49" t="s">
        <v>58</v>
      </c>
      <c r="BG7" s="49" t="s">
        <v>58</v>
      </c>
      <c r="BH7" s="49" t="s">
        <v>58</v>
      </c>
      <c r="BI7" s="49" t="s">
        <v>58</v>
      </c>
      <c r="BJ7" s="49" t="s">
        <v>58</v>
      </c>
      <c r="BK7" s="49" t="s">
        <v>58</v>
      </c>
      <c r="BL7" s="49" t="s">
        <v>58</v>
      </c>
      <c r="BM7" s="49" t="s">
        <v>58</v>
      </c>
      <c r="BN7" s="49" t="s">
        <v>58</v>
      </c>
      <c r="BO7" s="49" t="s">
        <v>58</v>
      </c>
      <c r="BP7" s="49" t="s">
        <v>58</v>
      </c>
      <c r="BQ7" s="49" t="s">
        <v>58</v>
      </c>
      <c r="BR7" s="49" t="s">
        <v>58</v>
      </c>
      <c r="BS7" s="49" t="s">
        <v>58</v>
      </c>
      <c r="BT7" s="49" t="s">
        <v>58</v>
      </c>
      <c r="BU7" s="49" t="s">
        <v>58</v>
      </c>
      <c r="BV7" s="49" t="s">
        <v>59</v>
      </c>
      <c r="BW7" s="49" t="s">
        <v>59</v>
      </c>
      <c r="BX7" s="49" t="s">
        <v>58</v>
      </c>
      <c r="BY7" s="49" t="s">
        <v>59</v>
      </c>
      <c r="BZ7" s="49" t="s">
        <v>59</v>
      </c>
      <c r="CA7" s="49" t="s">
        <v>58</v>
      </c>
    </row>
    <row r="8" spans="1:79" s="55" customFormat="1" ht="31.5" x14ac:dyDescent="0.25">
      <c r="A8" s="54" t="s">
        <v>10</v>
      </c>
      <c r="B8" s="49">
        <v>2102</v>
      </c>
      <c r="C8" s="49" t="s">
        <v>58</v>
      </c>
      <c r="D8" s="49" t="s">
        <v>58</v>
      </c>
      <c r="E8" s="49">
        <v>151</v>
      </c>
      <c r="F8" s="49">
        <v>900</v>
      </c>
      <c r="G8" s="49">
        <v>1051</v>
      </c>
      <c r="H8" s="49">
        <v>5020</v>
      </c>
      <c r="I8" s="49" t="s">
        <v>58</v>
      </c>
      <c r="J8" s="49" t="s">
        <v>58</v>
      </c>
      <c r="K8" s="49">
        <v>143</v>
      </c>
      <c r="L8" s="49">
        <v>3656</v>
      </c>
      <c r="M8" s="49">
        <v>1035</v>
      </c>
      <c r="N8" s="49">
        <v>3886</v>
      </c>
      <c r="O8" s="49" t="s">
        <v>58</v>
      </c>
      <c r="P8" s="49" t="s">
        <v>58</v>
      </c>
      <c r="Q8" s="49" t="s">
        <v>58</v>
      </c>
      <c r="R8" s="49">
        <v>3478</v>
      </c>
      <c r="S8" s="49">
        <v>52</v>
      </c>
      <c r="T8" s="49">
        <v>74</v>
      </c>
      <c r="U8" s="49" t="s">
        <v>58</v>
      </c>
      <c r="V8" s="49" t="s">
        <v>58</v>
      </c>
      <c r="W8" s="49">
        <v>23</v>
      </c>
      <c r="X8" s="49">
        <v>36</v>
      </c>
      <c r="Y8" s="49">
        <v>1</v>
      </c>
      <c r="Z8" s="49">
        <v>33</v>
      </c>
      <c r="AA8" s="49" t="s">
        <v>58</v>
      </c>
      <c r="AB8" s="49" t="s">
        <v>58</v>
      </c>
      <c r="AC8" s="49" t="s">
        <v>58</v>
      </c>
      <c r="AD8" s="49">
        <v>33</v>
      </c>
      <c r="AE8" s="49" t="s">
        <v>58</v>
      </c>
      <c r="AF8" s="49">
        <v>1037</v>
      </c>
      <c r="AG8" s="49" t="s">
        <v>58</v>
      </c>
      <c r="AH8" s="49" t="s">
        <v>58</v>
      </c>
      <c r="AI8" s="49" t="s">
        <v>58</v>
      </c>
      <c r="AJ8" s="49">
        <v>5</v>
      </c>
      <c r="AK8" s="49">
        <v>1032</v>
      </c>
      <c r="AL8" s="49">
        <v>1408</v>
      </c>
      <c r="AM8" s="49" t="s">
        <v>58</v>
      </c>
      <c r="AN8" s="49" t="s">
        <v>58</v>
      </c>
      <c r="AO8" s="49">
        <v>170</v>
      </c>
      <c r="AP8" s="49">
        <v>1088</v>
      </c>
      <c r="AQ8" s="49">
        <v>150</v>
      </c>
      <c r="AR8" s="49" t="s">
        <v>59</v>
      </c>
      <c r="AS8" s="49" t="s">
        <v>59</v>
      </c>
      <c r="AT8" s="49" t="s">
        <v>58</v>
      </c>
      <c r="AU8" s="49" t="s">
        <v>59</v>
      </c>
      <c r="AV8" s="49" t="s">
        <v>59</v>
      </c>
      <c r="AW8" s="49" t="s">
        <v>58</v>
      </c>
      <c r="AX8" s="49" t="s">
        <v>59</v>
      </c>
      <c r="AY8" s="49" t="s">
        <v>59</v>
      </c>
      <c r="AZ8" s="49" t="s">
        <v>58</v>
      </c>
      <c r="BA8" s="49" t="s">
        <v>59</v>
      </c>
      <c r="BB8" s="49" t="s">
        <v>59</v>
      </c>
      <c r="BC8" s="49" t="s">
        <v>59</v>
      </c>
      <c r="BD8" s="49" t="s">
        <v>59</v>
      </c>
      <c r="BE8" s="49" t="s">
        <v>59</v>
      </c>
      <c r="BF8" s="49" t="s">
        <v>58</v>
      </c>
      <c r="BG8" s="49" t="s">
        <v>59</v>
      </c>
      <c r="BH8" s="49" t="s">
        <v>59</v>
      </c>
      <c r="BI8" s="49" t="s">
        <v>59</v>
      </c>
      <c r="BJ8" s="49" t="s">
        <v>59</v>
      </c>
      <c r="BK8" s="49" t="s">
        <v>59</v>
      </c>
      <c r="BL8" s="49" t="s">
        <v>58</v>
      </c>
      <c r="BM8" s="49" t="s">
        <v>59</v>
      </c>
      <c r="BN8" s="49" t="s">
        <v>59</v>
      </c>
      <c r="BO8" s="49" t="s">
        <v>59</v>
      </c>
      <c r="BP8" s="49" t="s">
        <v>59</v>
      </c>
      <c r="BQ8" s="49" t="s">
        <v>58</v>
      </c>
      <c r="BR8" s="49" t="s">
        <v>58</v>
      </c>
      <c r="BS8" s="49" t="s">
        <v>59</v>
      </c>
      <c r="BT8" s="49" t="s">
        <v>59</v>
      </c>
      <c r="BU8" s="49" t="s">
        <v>59</v>
      </c>
      <c r="BV8" s="49" t="s">
        <v>59</v>
      </c>
      <c r="BW8" s="49" t="s">
        <v>59</v>
      </c>
      <c r="BX8" s="49" t="s">
        <v>58</v>
      </c>
      <c r="BY8" s="49" t="s">
        <v>59</v>
      </c>
      <c r="BZ8" s="49" t="s">
        <v>59</v>
      </c>
      <c r="CA8" s="49" t="s">
        <v>59</v>
      </c>
    </row>
    <row r="9" spans="1:79" s="55" customFormat="1" ht="31.5" x14ac:dyDescent="0.25">
      <c r="A9" s="54" t="s">
        <v>11</v>
      </c>
      <c r="B9" s="49">
        <v>55829</v>
      </c>
      <c r="C9" s="49">
        <v>3912</v>
      </c>
      <c r="D9" s="49">
        <v>1884</v>
      </c>
      <c r="E9" s="49">
        <v>4289</v>
      </c>
      <c r="F9" s="49">
        <v>27646</v>
      </c>
      <c r="G9" s="49">
        <v>8498</v>
      </c>
      <c r="H9" s="49">
        <v>76179</v>
      </c>
      <c r="I9" s="49">
        <v>13540</v>
      </c>
      <c r="J9" s="49">
        <v>250</v>
      </c>
      <c r="K9" s="49">
        <v>3966</v>
      </c>
      <c r="L9" s="49">
        <v>41602</v>
      </c>
      <c r="M9" s="49">
        <v>8330</v>
      </c>
      <c r="N9" s="49">
        <v>64325</v>
      </c>
      <c r="O9" s="49">
        <v>2124</v>
      </c>
      <c r="P9" s="49" t="s">
        <v>58</v>
      </c>
      <c r="Q9" s="49">
        <v>2131</v>
      </c>
      <c r="R9" s="49">
        <v>32753</v>
      </c>
      <c r="S9" s="49">
        <v>19097</v>
      </c>
      <c r="T9" s="49">
        <v>210381</v>
      </c>
      <c r="U9" s="49">
        <v>6648</v>
      </c>
      <c r="V9" s="49">
        <v>123</v>
      </c>
      <c r="W9" s="49">
        <v>6587</v>
      </c>
      <c r="X9" s="49">
        <v>179152</v>
      </c>
      <c r="Y9" s="49">
        <v>7908</v>
      </c>
      <c r="Z9" s="49">
        <v>154862</v>
      </c>
      <c r="AA9" s="49">
        <v>3659</v>
      </c>
      <c r="AB9" s="49" t="s">
        <v>58</v>
      </c>
      <c r="AC9" s="49">
        <v>5061</v>
      </c>
      <c r="AD9" s="49">
        <v>116294</v>
      </c>
      <c r="AE9" s="49">
        <v>21973</v>
      </c>
      <c r="AF9" s="49">
        <v>389298</v>
      </c>
      <c r="AG9" s="49">
        <v>11132</v>
      </c>
      <c r="AH9" s="49">
        <v>321</v>
      </c>
      <c r="AI9" s="49">
        <v>4854</v>
      </c>
      <c r="AJ9" s="49">
        <v>338003</v>
      </c>
      <c r="AK9" s="49">
        <v>20382</v>
      </c>
      <c r="AL9" s="49">
        <v>179247</v>
      </c>
      <c r="AM9" s="49">
        <v>1959</v>
      </c>
      <c r="AN9" s="49" t="s">
        <v>58</v>
      </c>
      <c r="AO9" s="49">
        <v>93801</v>
      </c>
      <c r="AP9" s="49">
        <v>61332</v>
      </c>
      <c r="AQ9" s="49">
        <v>16940</v>
      </c>
      <c r="AR9" s="49">
        <v>141537</v>
      </c>
      <c r="AS9" s="49">
        <v>35199</v>
      </c>
      <c r="AT9" s="49">
        <v>1270</v>
      </c>
      <c r="AU9" s="49">
        <v>8462</v>
      </c>
      <c r="AV9" s="49">
        <v>85471</v>
      </c>
      <c r="AW9" s="49">
        <v>6865</v>
      </c>
      <c r="AX9" s="49">
        <v>212338</v>
      </c>
      <c r="AY9" s="49">
        <v>7432</v>
      </c>
      <c r="AZ9" s="49" t="s">
        <v>58</v>
      </c>
      <c r="BA9" s="49">
        <v>2231</v>
      </c>
      <c r="BB9" s="49">
        <v>175223</v>
      </c>
      <c r="BC9" s="49">
        <v>20633</v>
      </c>
      <c r="BD9" s="49">
        <v>320957</v>
      </c>
      <c r="BE9" s="49">
        <v>18349</v>
      </c>
      <c r="BF9" s="49" t="s">
        <v>58</v>
      </c>
      <c r="BG9" s="49">
        <v>7508</v>
      </c>
      <c r="BH9" s="49">
        <v>269859</v>
      </c>
      <c r="BI9" s="49">
        <v>20997</v>
      </c>
      <c r="BJ9" s="49">
        <v>282584</v>
      </c>
      <c r="BK9" s="49">
        <v>18081</v>
      </c>
      <c r="BL9" s="49" t="s">
        <v>58</v>
      </c>
      <c r="BM9" s="49">
        <v>14312</v>
      </c>
      <c r="BN9" s="49">
        <v>236709</v>
      </c>
      <c r="BO9" s="49">
        <v>10328</v>
      </c>
      <c r="BP9" s="49">
        <v>376865</v>
      </c>
      <c r="BQ9" s="49">
        <v>12895</v>
      </c>
      <c r="BR9" s="49" t="s">
        <v>58</v>
      </c>
      <c r="BS9" s="49">
        <v>14414</v>
      </c>
      <c r="BT9" s="49">
        <v>315674</v>
      </c>
      <c r="BU9" s="49">
        <v>30059</v>
      </c>
      <c r="BV9" s="49">
        <v>696130</v>
      </c>
      <c r="BW9" s="49">
        <v>9110</v>
      </c>
      <c r="BX9" s="49" t="s">
        <v>58</v>
      </c>
      <c r="BY9" s="49">
        <v>5128</v>
      </c>
      <c r="BZ9" s="49">
        <v>666735</v>
      </c>
      <c r="CA9" s="49">
        <v>9201</v>
      </c>
    </row>
    <row r="10" spans="1:79" s="55" customFormat="1" ht="47.25" x14ac:dyDescent="0.25">
      <c r="A10" s="54" t="s">
        <v>12</v>
      </c>
      <c r="B10" s="49">
        <v>88775</v>
      </c>
      <c r="C10" s="49">
        <v>3330</v>
      </c>
      <c r="D10" s="49" t="s">
        <v>58</v>
      </c>
      <c r="E10" s="49">
        <v>56257</v>
      </c>
      <c r="F10" s="49">
        <v>23146</v>
      </c>
      <c r="G10" s="49">
        <v>3590</v>
      </c>
      <c r="H10" s="49">
        <v>981266</v>
      </c>
      <c r="I10" s="49">
        <v>113794</v>
      </c>
      <c r="J10" s="49">
        <v>3549</v>
      </c>
      <c r="K10" s="49">
        <v>682284</v>
      </c>
      <c r="L10" s="49">
        <v>171201</v>
      </c>
      <c r="M10" s="49">
        <v>11954</v>
      </c>
      <c r="N10" s="49">
        <v>67815</v>
      </c>
      <c r="O10" s="49">
        <v>5814</v>
      </c>
      <c r="P10" s="49">
        <v>2848</v>
      </c>
      <c r="Q10" s="49">
        <v>37393</v>
      </c>
      <c r="R10" s="49">
        <v>18180</v>
      </c>
      <c r="S10" s="49">
        <v>4718</v>
      </c>
      <c r="T10" s="49">
        <v>39738</v>
      </c>
      <c r="U10" s="49">
        <v>330</v>
      </c>
      <c r="V10" s="49" t="s">
        <v>58</v>
      </c>
      <c r="W10" s="49">
        <v>8746</v>
      </c>
      <c r="X10" s="49">
        <v>19176</v>
      </c>
      <c r="Y10" s="49">
        <v>8731</v>
      </c>
      <c r="Z10" s="49">
        <v>23897</v>
      </c>
      <c r="AA10" s="49">
        <v>142</v>
      </c>
      <c r="AB10" s="49">
        <v>125</v>
      </c>
      <c r="AC10" s="49">
        <v>3360</v>
      </c>
      <c r="AD10" s="49">
        <v>13859</v>
      </c>
      <c r="AE10" s="49">
        <v>5868</v>
      </c>
      <c r="AF10" s="49">
        <v>17615</v>
      </c>
      <c r="AG10" s="49">
        <v>266</v>
      </c>
      <c r="AH10" s="49">
        <v>50</v>
      </c>
      <c r="AI10" s="49">
        <v>613</v>
      </c>
      <c r="AJ10" s="49">
        <v>11807</v>
      </c>
      <c r="AK10" s="49">
        <v>3753</v>
      </c>
      <c r="AL10" s="49">
        <v>25261</v>
      </c>
      <c r="AM10" s="49">
        <v>129</v>
      </c>
      <c r="AN10" s="49" t="s">
        <v>58</v>
      </c>
      <c r="AO10" s="49">
        <v>5823</v>
      </c>
      <c r="AP10" s="49">
        <v>10664</v>
      </c>
      <c r="AQ10" s="49">
        <v>2223</v>
      </c>
      <c r="AR10" s="49">
        <v>35122</v>
      </c>
      <c r="AS10" s="49" t="s">
        <v>58</v>
      </c>
      <c r="AT10" s="49" t="s">
        <v>58</v>
      </c>
      <c r="AU10" s="49">
        <v>1260</v>
      </c>
      <c r="AV10" s="49">
        <v>18222</v>
      </c>
      <c r="AW10" s="49">
        <v>6627</v>
      </c>
      <c r="AX10" s="49">
        <v>91711</v>
      </c>
      <c r="AY10" s="49">
        <v>4</v>
      </c>
      <c r="AZ10" s="49" t="s">
        <v>58</v>
      </c>
      <c r="BA10" s="49">
        <v>3773</v>
      </c>
      <c r="BB10" s="49">
        <v>44534</v>
      </c>
      <c r="BC10" s="49">
        <v>3601</v>
      </c>
      <c r="BD10" s="49">
        <v>139151</v>
      </c>
      <c r="BE10" s="49">
        <v>2707</v>
      </c>
      <c r="BF10" s="49">
        <v>1684</v>
      </c>
      <c r="BG10" s="49">
        <v>62779</v>
      </c>
      <c r="BH10" s="49">
        <v>20902</v>
      </c>
      <c r="BI10" s="49">
        <v>7616</v>
      </c>
      <c r="BJ10" s="49">
        <v>34409</v>
      </c>
      <c r="BK10" s="49">
        <v>398</v>
      </c>
      <c r="BL10" s="49" t="s">
        <v>58</v>
      </c>
      <c r="BM10" s="49">
        <v>2378</v>
      </c>
      <c r="BN10" s="49">
        <v>21980</v>
      </c>
      <c r="BO10" s="49">
        <v>2290</v>
      </c>
      <c r="BP10" s="49">
        <v>92113</v>
      </c>
      <c r="BQ10" s="49">
        <v>355</v>
      </c>
      <c r="BR10" s="49" t="s">
        <v>58</v>
      </c>
      <c r="BS10" s="49">
        <v>2950</v>
      </c>
      <c r="BT10" s="49">
        <v>13608</v>
      </c>
      <c r="BU10" s="49">
        <v>5367</v>
      </c>
      <c r="BV10" s="49">
        <v>64909</v>
      </c>
      <c r="BW10" s="49">
        <v>492</v>
      </c>
      <c r="BX10" s="49" t="s">
        <v>58</v>
      </c>
      <c r="BY10" s="49">
        <v>6837</v>
      </c>
      <c r="BZ10" s="49">
        <v>14944</v>
      </c>
      <c r="CA10" s="49">
        <v>5230</v>
      </c>
    </row>
    <row r="11" spans="1:79" s="55" customFormat="1" x14ac:dyDescent="0.25">
      <c r="A11" s="54" t="s">
        <v>13</v>
      </c>
      <c r="B11" s="49">
        <v>25132</v>
      </c>
      <c r="C11" s="49">
        <v>1254</v>
      </c>
      <c r="D11" s="49">
        <v>251</v>
      </c>
      <c r="E11" s="49">
        <v>435</v>
      </c>
      <c r="F11" s="49">
        <v>15519</v>
      </c>
      <c r="G11" s="49">
        <v>6455</v>
      </c>
      <c r="H11" s="49">
        <v>11141</v>
      </c>
      <c r="I11" s="49">
        <v>138</v>
      </c>
      <c r="J11" s="49" t="s">
        <v>58</v>
      </c>
      <c r="K11" s="49">
        <v>508</v>
      </c>
      <c r="L11" s="49">
        <v>6795</v>
      </c>
      <c r="M11" s="49">
        <v>2758</v>
      </c>
      <c r="N11" s="49">
        <v>5477</v>
      </c>
      <c r="O11" s="49">
        <v>65</v>
      </c>
      <c r="P11" s="49" t="s">
        <v>58</v>
      </c>
      <c r="Q11" s="49">
        <v>12</v>
      </c>
      <c r="R11" s="49">
        <v>4276</v>
      </c>
      <c r="S11" s="49">
        <v>804</v>
      </c>
      <c r="T11" s="49">
        <v>7930</v>
      </c>
      <c r="U11" s="49">
        <v>242</v>
      </c>
      <c r="V11" s="49" t="s">
        <v>58</v>
      </c>
      <c r="W11" s="49">
        <v>502</v>
      </c>
      <c r="X11" s="49">
        <v>4196</v>
      </c>
      <c r="Y11" s="49">
        <v>2597</v>
      </c>
      <c r="Z11" s="49">
        <v>7662</v>
      </c>
      <c r="AA11" s="49">
        <v>646</v>
      </c>
      <c r="AB11" s="49" t="s">
        <v>58</v>
      </c>
      <c r="AC11" s="49">
        <v>13</v>
      </c>
      <c r="AD11" s="49">
        <v>4646</v>
      </c>
      <c r="AE11" s="49">
        <v>1648</v>
      </c>
      <c r="AF11" s="49">
        <v>14209</v>
      </c>
      <c r="AG11" s="49">
        <v>623</v>
      </c>
      <c r="AH11" s="49">
        <v>318</v>
      </c>
      <c r="AI11" s="49">
        <v>209</v>
      </c>
      <c r="AJ11" s="49">
        <v>8021</v>
      </c>
      <c r="AK11" s="49">
        <v>4513</v>
      </c>
      <c r="AL11" s="49">
        <v>11944</v>
      </c>
      <c r="AM11" s="49">
        <v>579</v>
      </c>
      <c r="AN11" s="49">
        <v>37</v>
      </c>
      <c r="AO11" s="49">
        <v>1168</v>
      </c>
      <c r="AP11" s="49">
        <v>7874</v>
      </c>
      <c r="AQ11" s="49">
        <v>1625</v>
      </c>
      <c r="AR11" s="49">
        <v>8584</v>
      </c>
      <c r="AS11" s="49" t="s">
        <v>58</v>
      </c>
      <c r="AT11" s="49" t="s">
        <v>58</v>
      </c>
      <c r="AU11" s="49" t="s">
        <v>58</v>
      </c>
      <c r="AV11" s="49">
        <v>7025</v>
      </c>
      <c r="AW11" s="49">
        <v>1413</v>
      </c>
      <c r="AX11" s="49">
        <v>20169</v>
      </c>
      <c r="AY11" s="49">
        <v>23</v>
      </c>
      <c r="AZ11" s="49" t="s">
        <v>58</v>
      </c>
      <c r="BA11" s="49">
        <v>717</v>
      </c>
      <c r="BB11" s="49">
        <v>11759</v>
      </c>
      <c r="BC11" s="49">
        <v>7327</v>
      </c>
      <c r="BD11" s="49">
        <v>9050</v>
      </c>
      <c r="BE11" s="49">
        <v>33</v>
      </c>
      <c r="BF11" s="49">
        <v>33</v>
      </c>
      <c r="BG11" s="49">
        <v>770</v>
      </c>
      <c r="BH11" s="49">
        <v>5211</v>
      </c>
      <c r="BI11" s="49">
        <v>2807</v>
      </c>
      <c r="BJ11" s="49">
        <v>5318</v>
      </c>
      <c r="BK11" s="49" t="s">
        <v>58</v>
      </c>
      <c r="BL11" s="49" t="s">
        <v>58</v>
      </c>
      <c r="BM11" s="49" t="s">
        <v>59</v>
      </c>
      <c r="BN11" s="49">
        <v>2887</v>
      </c>
      <c r="BO11" s="49">
        <v>2389</v>
      </c>
      <c r="BP11" s="49">
        <v>13050</v>
      </c>
      <c r="BQ11" s="49">
        <v>50</v>
      </c>
      <c r="BR11" s="49" t="s">
        <v>58</v>
      </c>
      <c r="BS11" s="49" t="s">
        <v>58</v>
      </c>
      <c r="BT11" s="49">
        <v>1945</v>
      </c>
      <c r="BU11" s="49">
        <v>6157</v>
      </c>
      <c r="BV11" s="49">
        <v>8670</v>
      </c>
      <c r="BW11" s="49">
        <v>242</v>
      </c>
      <c r="BX11" s="49">
        <v>217</v>
      </c>
      <c r="BY11" s="49" t="s">
        <v>58</v>
      </c>
      <c r="BZ11" s="49">
        <v>3840</v>
      </c>
      <c r="CA11" s="49">
        <v>2827</v>
      </c>
    </row>
    <row r="12" spans="1:79" s="55" customFormat="1" ht="78.75" x14ac:dyDescent="0.25">
      <c r="A12" s="54" t="s">
        <v>14</v>
      </c>
      <c r="B12" s="49">
        <v>6462</v>
      </c>
      <c r="C12" s="49">
        <v>998</v>
      </c>
      <c r="D12" s="49">
        <v>130</v>
      </c>
      <c r="E12" s="49">
        <v>87</v>
      </c>
      <c r="F12" s="49">
        <v>2443</v>
      </c>
      <c r="G12" s="49">
        <v>769</v>
      </c>
      <c r="H12" s="49">
        <v>32950</v>
      </c>
      <c r="I12" s="49">
        <v>2583</v>
      </c>
      <c r="J12" s="49" t="s">
        <v>58</v>
      </c>
      <c r="K12" s="49">
        <v>22774</v>
      </c>
      <c r="L12" s="49">
        <v>4666</v>
      </c>
      <c r="M12" s="49">
        <v>2024</v>
      </c>
      <c r="N12" s="49">
        <v>6331</v>
      </c>
      <c r="O12" s="49">
        <v>239</v>
      </c>
      <c r="P12" s="49" t="s">
        <v>58</v>
      </c>
      <c r="Q12" s="49">
        <v>514</v>
      </c>
      <c r="R12" s="49">
        <v>4117</v>
      </c>
      <c r="S12" s="49">
        <v>1064</v>
      </c>
      <c r="T12" s="49">
        <v>6991</v>
      </c>
      <c r="U12" s="49">
        <v>677</v>
      </c>
      <c r="V12" s="49">
        <v>56</v>
      </c>
      <c r="W12" s="49">
        <v>795</v>
      </c>
      <c r="X12" s="49">
        <v>3478</v>
      </c>
      <c r="Y12" s="49">
        <v>1536</v>
      </c>
      <c r="Z12" s="49">
        <v>6018</v>
      </c>
      <c r="AA12" s="49">
        <v>567</v>
      </c>
      <c r="AB12" s="49" t="s">
        <v>58</v>
      </c>
      <c r="AC12" s="49">
        <v>808</v>
      </c>
      <c r="AD12" s="49">
        <v>3823</v>
      </c>
      <c r="AE12" s="49">
        <v>265</v>
      </c>
      <c r="AF12" s="49">
        <v>12730</v>
      </c>
      <c r="AG12" s="49">
        <v>338</v>
      </c>
      <c r="AH12" s="49">
        <v>119</v>
      </c>
      <c r="AI12" s="49">
        <v>2119</v>
      </c>
      <c r="AJ12" s="49">
        <v>5647</v>
      </c>
      <c r="AK12" s="49">
        <v>1157</v>
      </c>
      <c r="AL12" s="49">
        <v>6839</v>
      </c>
      <c r="AM12" s="49">
        <v>251</v>
      </c>
      <c r="AN12" s="49">
        <v>204</v>
      </c>
      <c r="AO12" s="49">
        <v>209</v>
      </c>
      <c r="AP12" s="49">
        <v>2935</v>
      </c>
      <c r="AQ12" s="49">
        <v>2967</v>
      </c>
      <c r="AR12" s="49">
        <v>26601</v>
      </c>
      <c r="AS12" s="49" t="s">
        <v>58</v>
      </c>
      <c r="AT12" s="49" t="s">
        <v>58</v>
      </c>
      <c r="AU12" s="49">
        <v>3073</v>
      </c>
      <c r="AV12" s="49">
        <v>22000</v>
      </c>
      <c r="AW12" s="49">
        <v>605</v>
      </c>
      <c r="AX12" s="49">
        <v>29407</v>
      </c>
      <c r="AY12" s="49">
        <v>12</v>
      </c>
      <c r="AZ12" s="49" t="s">
        <v>58</v>
      </c>
      <c r="BA12" s="49">
        <v>376</v>
      </c>
      <c r="BB12" s="49">
        <v>25731</v>
      </c>
      <c r="BC12" s="49">
        <v>1127</v>
      </c>
      <c r="BD12" s="49">
        <v>35302</v>
      </c>
      <c r="BE12" s="49">
        <v>2615</v>
      </c>
      <c r="BF12" s="49" t="s">
        <v>58</v>
      </c>
      <c r="BG12" s="49">
        <v>7722</v>
      </c>
      <c r="BH12" s="49">
        <v>9640</v>
      </c>
      <c r="BI12" s="49" t="s">
        <v>58</v>
      </c>
      <c r="BJ12" s="49">
        <v>21453</v>
      </c>
      <c r="BK12" s="49" t="s">
        <v>58</v>
      </c>
      <c r="BL12" s="49" t="s">
        <v>58</v>
      </c>
      <c r="BM12" s="49">
        <v>3261</v>
      </c>
      <c r="BN12" s="49">
        <v>11178</v>
      </c>
      <c r="BO12" s="49">
        <v>3393</v>
      </c>
      <c r="BP12" s="49">
        <v>37813</v>
      </c>
      <c r="BQ12" s="49" t="s">
        <v>58</v>
      </c>
      <c r="BR12" s="49" t="s">
        <v>58</v>
      </c>
      <c r="BS12" s="49">
        <v>4804</v>
      </c>
      <c r="BT12" s="49">
        <v>9850</v>
      </c>
      <c r="BU12" s="49">
        <v>22649</v>
      </c>
      <c r="BV12" s="49">
        <v>62788</v>
      </c>
      <c r="BW12" s="49" t="s">
        <v>58</v>
      </c>
      <c r="BX12" s="49" t="s">
        <v>58</v>
      </c>
      <c r="BY12" s="49">
        <v>1003</v>
      </c>
      <c r="BZ12" s="49">
        <v>44359</v>
      </c>
      <c r="CA12" s="49">
        <v>10484</v>
      </c>
    </row>
    <row r="13" spans="1:79" s="55" customFormat="1" x14ac:dyDescent="0.25">
      <c r="A13" s="54" t="s">
        <v>15</v>
      </c>
      <c r="B13" s="49">
        <v>463</v>
      </c>
      <c r="C13" s="49">
        <v>49</v>
      </c>
      <c r="D13" s="49" t="s">
        <v>58</v>
      </c>
      <c r="E13" s="49" t="s">
        <v>58</v>
      </c>
      <c r="F13" s="49">
        <v>210</v>
      </c>
      <c r="G13" s="49">
        <v>56</v>
      </c>
      <c r="H13" s="49">
        <v>263</v>
      </c>
      <c r="I13" s="49" t="s">
        <v>58</v>
      </c>
      <c r="J13" s="49" t="s">
        <v>58</v>
      </c>
      <c r="K13" s="49" t="s">
        <v>58</v>
      </c>
      <c r="L13" s="49">
        <v>115</v>
      </c>
      <c r="M13" s="49">
        <v>40</v>
      </c>
      <c r="N13" s="49">
        <v>725</v>
      </c>
      <c r="O13" s="49">
        <v>287</v>
      </c>
      <c r="P13" s="49">
        <v>137</v>
      </c>
      <c r="Q13" s="49" t="s">
        <v>58</v>
      </c>
      <c r="R13" s="49">
        <v>178</v>
      </c>
      <c r="S13" s="49">
        <v>31</v>
      </c>
      <c r="T13" s="49">
        <v>224</v>
      </c>
      <c r="U13" s="49">
        <v>24</v>
      </c>
      <c r="V13" s="49" t="s">
        <v>58</v>
      </c>
      <c r="W13" s="49" t="s">
        <v>58</v>
      </c>
      <c r="X13" s="49">
        <v>125</v>
      </c>
      <c r="Y13" s="49">
        <v>25</v>
      </c>
      <c r="Z13" s="49">
        <v>40</v>
      </c>
      <c r="AA13" s="49" t="s">
        <v>58</v>
      </c>
      <c r="AB13" s="49" t="s">
        <v>58</v>
      </c>
      <c r="AC13" s="49" t="s">
        <v>58</v>
      </c>
      <c r="AD13" s="49">
        <v>40</v>
      </c>
      <c r="AE13" s="49" t="s">
        <v>58</v>
      </c>
      <c r="AF13" s="49">
        <v>463</v>
      </c>
      <c r="AG13" s="49" t="s">
        <v>58</v>
      </c>
      <c r="AH13" s="49" t="s">
        <v>58</v>
      </c>
      <c r="AI13" s="49" t="s">
        <v>58</v>
      </c>
      <c r="AJ13" s="49">
        <v>456</v>
      </c>
      <c r="AK13" s="49">
        <v>4</v>
      </c>
      <c r="AL13" s="49">
        <v>887</v>
      </c>
      <c r="AM13" s="49" t="s">
        <v>58</v>
      </c>
      <c r="AN13" s="49" t="s">
        <v>58</v>
      </c>
      <c r="AO13" s="49" t="s">
        <v>58</v>
      </c>
      <c r="AP13" s="49">
        <v>801</v>
      </c>
      <c r="AQ13" s="49" t="s">
        <v>58</v>
      </c>
      <c r="AR13" s="49">
        <v>387</v>
      </c>
      <c r="AS13" s="49" t="s">
        <v>58</v>
      </c>
      <c r="AT13" s="49" t="s">
        <v>58</v>
      </c>
      <c r="AU13" s="49" t="s">
        <v>58</v>
      </c>
      <c r="AV13" s="49">
        <v>387</v>
      </c>
      <c r="AW13" s="49" t="s">
        <v>58</v>
      </c>
      <c r="AX13" s="49">
        <v>751</v>
      </c>
      <c r="AY13" s="49" t="s">
        <v>58</v>
      </c>
      <c r="AZ13" s="49" t="s">
        <v>58</v>
      </c>
      <c r="BA13" s="49" t="s">
        <v>58</v>
      </c>
      <c r="BB13" s="49">
        <v>687</v>
      </c>
      <c r="BC13" s="49" t="s">
        <v>58</v>
      </c>
      <c r="BD13" s="49">
        <v>1855</v>
      </c>
      <c r="BE13" s="49" t="s">
        <v>58</v>
      </c>
      <c r="BF13" s="49" t="s">
        <v>58</v>
      </c>
      <c r="BG13" s="49" t="s">
        <v>58</v>
      </c>
      <c r="BH13" s="49">
        <v>1089</v>
      </c>
      <c r="BI13" s="49" t="s">
        <v>58</v>
      </c>
      <c r="BJ13" s="49">
        <v>3118</v>
      </c>
      <c r="BK13" s="49" t="s">
        <v>58</v>
      </c>
      <c r="BL13" s="49" t="s">
        <v>58</v>
      </c>
      <c r="BM13" s="49" t="s">
        <v>58</v>
      </c>
      <c r="BN13" s="49">
        <v>2314</v>
      </c>
      <c r="BO13" s="49" t="s">
        <v>58</v>
      </c>
      <c r="BP13" s="49">
        <v>2296</v>
      </c>
      <c r="BQ13" s="49" t="s">
        <v>58</v>
      </c>
      <c r="BR13" s="49" t="s">
        <v>58</v>
      </c>
      <c r="BS13" s="49" t="s">
        <v>58</v>
      </c>
      <c r="BT13" s="49">
        <v>2277</v>
      </c>
      <c r="BU13" s="49" t="s">
        <v>58</v>
      </c>
      <c r="BV13" s="49">
        <v>2134</v>
      </c>
      <c r="BW13" s="49" t="s">
        <v>58</v>
      </c>
      <c r="BX13" s="49" t="s">
        <v>58</v>
      </c>
      <c r="BY13" s="49" t="s">
        <v>58</v>
      </c>
      <c r="BZ13" s="49">
        <v>1713</v>
      </c>
      <c r="CA13" s="49" t="s">
        <v>58</v>
      </c>
    </row>
    <row r="14" spans="1:79" s="55" customFormat="1" x14ac:dyDescent="0.25">
      <c r="A14" s="54" t="s">
        <v>16</v>
      </c>
      <c r="B14" s="49">
        <v>38996</v>
      </c>
      <c r="C14" s="49">
        <v>309</v>
      </c>
      <c r="D14" s="49">
        <v>67</v>
      </c>
      <c r="E14" s="49">
        <v>1225</v>
      </c>
      <c r="F14" s="49">
        <v>7173</v>
      </c>
      <c r="G14" s="49">
        <v>28919</v>
      </c>
      <c r="H14" s="49">
        <v>8029</v>
      </c>
      <c r="I14" s="49">
        <v>224</v>
      </c>
      <c r="J14" s="49">
        <v>181</v>
      </c>
      <c r="K14" s="49">
        <v>615</v>
      </c>
      <c r="L14" s="49">
        <v>2078</v>
      </c>
      <c r="M14" s="49">
        <v>3919</v>
      </c>
      <c r="N14" s="49">
        <v>94014</v>
      </c>
      <c r="O14" s="49">
        <v>7760</v>
      </c>
      <c r="P14" s="49">
        <v>251</v>
      </c>
      <c r="Q14" s="49">
        <v>46754</v>
      </c>
      <c r="R14" s="49">
        <v>22889</v>
      </c>
      <c r="S14" s="49">
        <v>14364</v>
      </c>
      <c r="T14" s="49">
        <v>105519</v>
      </c>
      <c r="U14" s="49">
        <v>9208</v>
      </c>
      <c r="V14" s="49">
        <v>242</v>
      </c>
      <c r="W14" s="49">
        <v>28585</v>
      </c>
      <c r="X14" s="49">
        <v>50041</v>
      </c>
      <c r="Y14" s="49">
        <v>16769</v>
      </c>
      <c r="Z14" s="49">
        <v>400280</v>
      </c>
      <c r="AA14" s="49">
        <v>37142</v>
      </c>
      <c r="AB14" s="49" t="s">
        <v>58</v>
      </c>
      <c r="AC14" s="49">
        <v>176358</v>
      </c>
      <c r="AD14" s="49">
        <v>169798</v>
      </c>
      <c r="AE14" s="49">
        <v>13874</v>
      </c>
      <c r="AF14" s="49">
        <v>207540</v>
      </c>
      <c r="AG14" s="49">
        <v>5027</v>
      </c>
      <c r="AH14" s="49">
        <v>25</v>
      </c>
      <c r="AI14" s="49">
        <v>80934</v>
      </c>
      <c r="AJ14" s="49">
        <v>97290</v>
      </c>
      <c r="AK14" s="49">
        <v>12057</v>
      </c>
      <c r="AL14" s="49">
        <v>181564</v>
      </c>
      <c r="AM14" s="49">
        <v>1574</v>
      </c>
      <c r="AN14" s="49" t="s">
        <v>58</v>
      </c>
      <c r="AO14" s="49">
        <v>7212</v>
      </c>
      <c r="AP14" s="49">
        <v>160449</v>
      </c>
      <c r="AQ14" s="49">
        <v>10907</v>
      </c>
      <c r="AR14" s="49">
        <v>123751</v>
      </c>
      <c r="AS14" s="49">
        <v>3590</v>
      </c>
      <c r="AT14" s="49" t="s">
        <v>58</v>
      </c>
      <c r="AU14" s="49">
        <v>39713</v>
      </c>
      <c r="AV14" s="49">
        <v>58395</v>
      </c>
      <c r="AW14" s="49">
        <v>20528</v>
      </c>
      <c r="AX14" s="49">
        <v>597764</v>
      </c>
      <c r="AY14" s="49">
        <v>672</v>
      </c>
      <c r="AZ14" s="49">
        <v>137</v>
      </c>
      <c r="BA14" s="49">
        <v>5835</v>
      </c>
      <c r="BB14" s="49">
        <v>551723</v>
      </c>
      <c r="BC14" s="49">
        <v>35280</v>
      </c>
      <c r="BD14" s="49">
        <v>588961</v>
      </c>
      <c r="BE14" s="49">
        <v>14539</v>
      </c>
      <c r="BF14" s="49" t="s">
        <v>58</v>
      </c>
      <c r="BG14" s="49">
        <v>54112</v>
      </c>
      <c r="BH14" s="49">
        <v>480587</v>
      </c>
      <c r="BI14" s="49">
        <v>38790</v>
      </c>
      <c r="BJ14" s="49">
        <v>158511</v>
      </c>
      <c r="BK14" s="49">
        <v>6350</v>
      </c>
      <c r="BL14" s="49" t="s">
        <v>58</v>
      </c>
      <c r="BM14" s="49">
        <v>14656</v>
      </c>
      <c r="BN14" s="49">
        <v>107172</v>
      </c>
      <c r="BO14" s="49">
        <v>27535</v>
      </c>
      <c r="BP14" s="49">
        <v>119960</v>
      </c>
      <c r="BQ14" s="49">
        <v>2442</v>
      </c>
      <c r="BR14" s="49" t="s">
        <v>58</v>
      </c>
      <c r="BS14" s="49">
        <v>9085</v>
      </c>
      <c r="BT14" s="49">
        <v>68199</v>
      </c>
      <c r="BU14" s="49">
        <v>38542</v>
      </c>
      <c r="BV14" s="49">
        <v>173637</v>
      </c>
      <c r="BW14" s="49">
        <v>3901</v>
      </c>
      <c r="BX14" s="49" t="s">
        <v>58</v>
      </c>
      <c r="BY14" s="49">
        <v>7393</v>
      </c>
      <c r="BZ14" s="49">
        <v>66054</v>
      </c>
      <c r="CA14" s="49">
        <v>93221</v>
      </c>
    </row>
    <row r="15" spans="1:79" s="55" customFormat="1" ht="15.75" customHeight="1" x14ac:dyDescent="0.25">
      <c r="A15" s="54" t="s">
        <v>17</v>
      </c>
      <c r="B15" s="49">
        <v>876</v>
      </c>
      <c r="C15" s="49" t="s">
        <v>58</v>
      </c>
      <c r="D15" s="49" t="s">
        <v>58</v>
      </c>
      <c r="E15" s="49" t="s">
        <v>58</v>
      </c>
      <c r="F15" s="49">
        <v>692</v>
      </c>
      <c r="G15" s="49">
        <v>132</v>
      </c>
      <c r="H15" s="49">
        <v>581</v>
      </c>
      <c r="I15" s="49" t="s">
        <v>58</v>
      </c>
      <c r="J15" s="49" t="s">
        <v>58</v>
      </c>
      <c r="K15" s="49" t="s">
        <v>58</v>
      </c>
      <c r="L15" s="49">
        <v>386</v>
      </c>
      <c r="M15" s="49">
        <v>157</v>
      </c>
      <c r="N15" s="49">
        <v>2479</v>
      </c>
      <c r="O15" s="49" t="s">
        <v>58</v>
      </c>
      <c r="P15" s="49" t="s">
        <v>58</v>
      </c>
      <c r="Q15" s="49">
        <v>256</v>
      </c>
      <c r="R15" s="49">
        <v>1339</v>
      </c>
      <c r="S15" s="49">
        <v>554</v>
      </c>
      <c r="T15" s="49">
        <v>5199</v>
      </c>
      <c r="U15" s="49" t="s">
        <v>58</v>
      </c>
      <c r="V15" s="49" t="s">
        <v>58</v>
      </c>
      <c r="W15" s="49" t="s">
        <v>58</v>
      </c>
      <c r="X15" s="49">
        <v>3574</v>
      </c>
      <c r="Y15" s="49">
        <v>1432</v>
      </c>
      <c r="Z15" s="49">
        <v>2969</v>
      </c>
      <c r="AA15" s="49">
        <v>82</v>
      </c>
      <c r="AB15" s="49" t="s">
        <v>58</v>
      </c>
      <c r="AC15" s="49" t="s">
        <v>58</v>
      </c>
      <c r="AD15" s="49">
        <v>2041</v>
      </c>
      <c r="AE15" s="49">
        <v>710</v>
      </c>
      <c r="AF15" s="49">
        <v>3723</v>
      </c>
      <c r="AG15" s="49" t="s">
        <v>58</v>
      </c>
      <c r="AH15" s="49" t="s">
        <v>58</v>
      </c>
      <c r="AI15" s="49" t="s">
        <v>58</v>
      </c>
      <c r="AJ15" s="49">
        <v>1362</v>
      </c>
      <c r="AK15" s="49">
        <v>2255</v>
      </c>
      <c r="AL15" s="49">
        <v>1378</v>
      </c>
      <c r="AM15" s="49">
        <v>259</v>
      </c>
      <c r="AN15" s="49" t="s">
        <v>58</v>
      </c>
      <c r="AO15" s="49" t="s">
        <v>58</v>
      </c>
      <c r="AP15" s="49">
        <v>206</v>
      </c>
      <c r="AQ15" s="49">
        <v>818</v>
      </c>
      <c r="AR15" s="49">
        <v>3573</v>
      </c>
      <c r="AS15" s="49" t="s">
        <v>58</v>
      </c>
      <c r="AT15" s="49" t="s">
        <v>58</v>
      </c>
      <c r="AU15" s="49" t="s">
        <v>58</v>
      </c>
      <c r="AV15" s="49">
        <v>3428</v>
      </c>
      <c r="AW15" s="49" t="s">
        <v>58</v>
      </c>
      <c r="AX15" s="49">
        <v>24197</v>
      </c>
      <c r="AY15" s="49">
        <v>1454</v>
      </c>
      <c r="AZ15" s="49" t="s">
        <v>58</v>
      </c>
      <c r="BA15" s="49" t="s">
        <v>58</v>
      </c>
      <c r="BB15" s="49">
        <v>20262</v>
      </c>
      <c r="BC15" s="49">
        <v>1933</v>
      </c>
      <c r="BD15" s="49">
        <v>207072</v>
      </c>
      <c r="BE15" s="49">
        <v>2414</v>
      </c>
      <c r="BF15" s="49" t="s">
        <v>58</v>
      </c>
      <c r="BG15" s="49" t="s">
        <v>58</v>
      </c>
      <c r="BH15" s="49">
        <v>122935</v>
      </c>
      <c r="BI15" s="49">
        <v>77265</v>
      </c>
      <c r="BJ15" s="49">
        <v>154165</v>
      </c>
      <c r="BK15" s="49">
        <v>1778</v>
      </c>
      <c r="BL15" s="49" t="s">
        <v>58</v>
      </c>
      <c r="BM15" s="49" t="s">
        <v>58</v>
      </c>
      <c r="BN15" s="49">
        <v>49266</v>
      </c>
      <c r="BO15" s="49">
        <v>100117</v>
      </c>
      <c r="BP15" s="49">
        <v>728573</v>
      </c>
      <c r="BQ15" s="49">
        <v>4410</v>
      </c>
      <c r="BR15" s="49">
        <v>2052</v>
      </c>
      <c r="BS15" s="49">
        <v>1</v>
      </c>
      <c r="BT15" s="49">
        <v>72924</v>
      </c>
      <c r="BU15" s="49">
        <v>627841</v>
      </c>
      <c r="BV15" s="49">
        <v>251490</v>
      </c>
      <c r="BW15" s="49" t="s">
        <v>58</v>
      </c>
      <c r="BX15" s="49" t="s">
        <v>58</v>
      </c>
      <c r="BY15" s="49" t="s">
        <v>58</v>
      </c>
      <c r="BZ15" s="49">
        <v>231942</v>
      </c>
      <c r="CA15" s="49">
        <v>14542</v>
      </c>
    </row>
    <row r="16" spans="1:79" s="55" customFormat="1" ht="47.25" x14ac:dyDescent="0.25">
      <c r="A16" s="54" t="s">
        <v>18</v>
      </c>
      <c r="B16" s="49">
        <v>217532</v>
      </c>
      <c r="C16" s="49">
        <v>118683</v>
      </c>
      <c r="D16" s="49">
        <v>24562</v>
      </c>
      <c r="E16" s="49">
        <v>85499</v>
      </c>
      <c r="F16" s="49">
        <v>9064</v>
      </c>
      <c r="G16" s="49">
        <v>1919</v>
      </c>
      <c r="H16" s="49">
        <v>12164</v>
      </c>
      <c r="I16" s="49">
        <v>4368</v>
      </c>
      <c r="J16" s="49">
        <v>2808</v>
      </c>
      <c r="K16" s="49">
        <v>819</v>
      </c>
      <c r="L16" s="49">
        <v>5541</v>
      </c>
      <c r="M16" s="49">
        <v>850</v>
      </c>
      <c r="N16" s="49">
        <v>9107</v>
      </c>
      <c r="O16" s="49">
        <v>361</v>
      </c>
      <c r="P16" s="49">
        <v>48</v>
      </c>
      <c r="Q16" s="49">
        <v>576</v>
      </c>
      <c r="R16" s="49">
        <v>6254</v>
      </c>
      <c r="S16" s="49">
        <v>1518</v>
      </c>
      <c r="T16" s="49">
        <v>7502</v>
      </c>
      <c r="U16" s="49">
        <v>1131</v>
      </c>
      <c r="V16" s="49" t="s">
        <v>58</v>
      </c>
      <c r="W16" s="49">
        <v>1442</v>
      </c>
      <c r="X16" s="49">
        <v>3694</v>
      </c>
      <c r="Y16" s="49">
        <v>976</v>
      </c>
      <c r="Z16" s="49">
        <v>25230</v>
      </c>
      <c r="AA16" s="49">
        <v>5364</v>
      </c>
      <c r="AB16" s="49">
        <v>479</v>
      </c>
      <c r="AC16" s="49">
        <v>12829</v>
      </c>
      <c r="AD16" s="49">
        <v>5639</v>
      </c>
      <c r="AE16" s="49">
        <v>771</v>
      </c>
      <c r="AF16" s="49">
        <v>4630</v>
      </c>
      <c r="AG16" s="49">
        <v>553</v>
      </c>
      <c r="AH16" s="49" t="s">
        <v>58</v>
      </c>
      <c r="AI16" s="49">
        <v>984</v>
      </c>
      <c r="AJ16" s="49">
        <v>2390</v>
      </c>
      <c r="AK16" s="49">
        <v>510</v>
      </c>
      <c r="AL16" s="49">
        <v>10702</v>
      </c>
      <c r="AM16" s="49">
        <v>1767</v>
      </c>
      <c r="AN16" s="49" t="s">
        <v>58</v>
      </c>
      <c r="AO16" s="49">
        <v>791</v>
      </c>
      <c r="AP16" s="49">
        <v>7009</v>
      </c>
      <c r="AQ16" s="49">
        <v>761</v>
      </c>
      <c r="AR16" s="49">
        <v>10472</v>
      </c>
      <c r="AS16" s="49">
        <v>442</v>
      </c>
      <c r="AT16" s="49" t="s">
        <v>58</v>
      </c>
      <c r="AU16" s="49">
        <v>1268</v>
      </c>
      <c r="AV16" s="49">
        <v>5856</v>
      </c>
      <c r="AW16" s="49">
        <v>2174</v>
      </c>
      <c r="AX16" s="49">
        <v>8926</v>
      </c>
      <c r="AY16" s="49">
        <v>441</v>
      </c>
      <c r="AZ16" s="49" t="s">
        <v>58</v>
      </c>
      <c r="BA16" s="49">
        <v>588</v>
      </c>
      <c r="BB16" s="49">
        <v>4114</v>
      </c>
      <c r="BC16" s="49">
        <v>3096</v>
      </c>
      <c r="BD16" s="49">
        <v>7633</v>
      </c>
      <c r="BE16" s="49">
        <v>300</v>
      </c>
      <c r="BF16" s="49" t="s">
        <v>58</v>
      </c>
      <c r="BG16" s="49">
        <v>118</v>
      </c>
      <c r="BH16" s="49">
        <v>4649</v>
      </c>
      <c r="BI16" s="49">
        <v>2552</v>
      </c>
      <c r="BJ16" s="49">
        <v>10520</v>
      </c>
      <c r="BK16" s="49" t="s">
        <v>58</v>
      </c>
      <c r="BL16" s="49" t="s">
        <v>58</v>
      </c>
      <c r="BM16" s="49">
        <v>196</v>
      </c>
      <c r="BN16" s="49">
        <v>5363</v>
      </c>
      <c r="BO16" s="49">
        <v>4797</v>
      </c>
      <c r="BP16" s="49">
        <v>2786</v>
      </c>
      <c r="BQ16" s="49" t="s">
        <v>58</v>
      </c>
      <c r="BR16" s="49" t="s">
        <v>58</v>
      </c>
      <c r="BS16" s="49">
        <v>382</v>
      </c>
      <c r="BT16" s="49">
        <v>2067</v>
      </c>
      <c r="BU16" s="49">
        <v>312</v>
      </c>
      <c r="BV16" s="49">
        <v>1904</v>
      </c>
      <c r="BW16" s="49">
        <v>15</v>
      </c>
      <c r="BX16" s="49" t="s">
        <v>58</v>
      </c>
      <c r="BY16" s="49">
        <v>76</v>
      </c>
      <c r="BZ16" s="49">
        <v>1173</v>
      </c>
      <c r="CA16" s="49">
        <v>494</v>
      </c>
    </row>
    <row r="17" spans="1:79" s="55" customFormat="1" ht="63" x14ac:dyDescent="0.25">
      <c r="A17" s="54" t="s">
        <v>19</v>
      </c>
      <c r="B17" s="49" t="s">
        <v>58</v>
      </c>
      <c r="C17" s="49" t="s">
        <v>58</v>
      </c>
      <c r="D17" s="49" t="s">
        <v>58</v>
      </c>
      <c r="E17" s="49" t="s">
        <v>58</v>
      </c>
      <c r="F17" s="49" t="s">
        <v>58</v>
      </c>
      <c r="G17" s="49" t="s">
        <v>58</v>
      </c>
      <c r="H17" s="49" t="s">
        <v>58</v>
      </c>
      <c r="I17" s="49" t="s">
        <v>58</v>
      </c>
      <c r="J17" s="49" t="s">
        <v>58</v>
      </c>
      <c r="K17" s="49" t="s">
        <v>58</v>
      </c>
      <c r="L17" s="49" t="s">
        <v>58</v>
      </c>
      <c r="M17" s="49" t="s">
        <v>58</v>
      </c>
      <c r="N17" s="49" t="s">
        <v>58</v>
      </c>
      <c r="O17" s="49" t="s">
        <v>58</v>
      </c>
      <c r="P17" s="49" t="s">
        <v>58</v>
      </c>
      <c r="Q17" s="49" t="s">
        <v>58</v>
      </c>
      <c r="R17" s="49" t="s">
        <v>58</v>
      </c>
      <c r="S17" s="49" t="s">
        <v>58</v>
      </c>
      <c r="T17" s="49" t="s">
        <v>58</v>
      </c>
      <c r="U17" s="49" t="s">
        <v>58</v>
      </c>
      <c r="V17" s="49" t="s">
        <v>58</v>
      </c>
      <c r="W17" s="49" t="s">
        <v>58</v>
      </c>
      <c r="X17" s="49" t="s">
        <v>58</v>
      </c>
      <c r="Y17" s="49" t="s">
        <v>58</v>
      </c>
      <c r="Z17" s="49" t="s">
        <v>58</v>
      </c>
      <c r="AA17" s="49" t="s">
        <v>58</v>
      </c>
      <c r="AB17" s="49" t="s">
        <v>58</v>
      </c>
      <c r="AC17" s="49" t="s">
        <v>58</v>
      </c>
      <c r="AD17" s="49" t="s">
        <v>58</v>
      </c>
      <c r="AE17" s="49" t="s">
        <v>58</v>
      </c>
      <c r="AF17" s="49" t="s">
        <v>59</v>
      </c>
      <c r="AG17" s="49" t="s">
        <v>58</v>
      </c>
      <c r="AH17" s="49" t="s">
        <v>58</v>
      </c>
      <c r="AI17" s="49" t="s">
        <v>58</v>
      </c>
      <c r="AJ17" s="49" t="s">
        <v>59</v>
      </c>
      <c r="AK17" s="49" t="s">
        <v>59</v>
      </c>
      <c r="AL17" s="49" t="s">
        <v>58</v>
      </c>
      <c r="AM17" s="49" t="s">
        <v>58</v>
      </c>
      <c r="AN17" s="49" t="s">
        <v>58</v>
      </c>
      <c r="AO17" s="49" t="s">
        <v>58</v>
      </c>
      <c r="AP17" s="49" t="s">
        <v>58</v>
      </c>
      <c r="AQ17" s="49" t="s">
        <v>58</v>
      </c>
      <c r="AR17" s="32" t="s">
        <v>58</v>
      </c>
      <c r="AS17" s="49" t="s">
        <v>58</v>
      </c>
      <c r="AT17" s="49" t="s">
        <v>58</v>
      </c>
      <c r="AU17" s="49" t="s">
        <v>58</v>
      </c>
      <c r="AV17" s="49" t="s">
        <v>58</v>
      </c>
      <c r="AW17" s="49" t="s">
        <v>58</v>
      </c>
      <c r="AX17" s="49" t="s">
        <v>59</v>
      </c>
      <c r="AY17" s="49" t="s">
        <v>58</v>
      </c>
      <c r="AZ17" s="49" t="s">
        <v>58</v>
      </c>
      <c r="BA17" s="49" t="s">
        <v>58</v>
      </c>
      <c r="BB17" s="49" t="s">
        <v>59</v>
      </c>
      <c r="BC17" s="49" t="s">
        <v>59</v>
      </c>
      <c r="BD17" s="49" t="s">
        <v>58</v>
      </c>
      <c r="BE17" s="49" t="s">
        <v>58</v>
      </c>
      <c r="BF17" s="49" t="s">
        <v>58</v>
      </c>
      <c r="BG17" s="49" t="s">
        <v>58</v>
      </c>
      <c r="BH17" s="49" t="s">
        <v>58</v>
      </c>
      <c r="BI17" s="49" t="s">
        <v>58</v>
      </c>
      <c r="BJ17" s="49" t="s">
        <v>58</v>
      </c>
      <c r="BK17" s="49" t="s">
        <v>58</v>
      </c>
      <c r="BL17" s="49" t="s">
        <v>58</v>
      </c>
      <c r="BM17" s="49" t="s">
        <v>58</v>
      </c>
      <c r="BN17" s="49" t="s">
        <v>58</v>
      </c>
      <c r="BO17" s="49" t="s">
        <v>58</v>
      </c>
      <c r="BP17" s="49" t="s">
        <v>58</v>
      </c>
      <c r="BQ17" s="49" t="s">
        <v>58</v>
      </c>
      <c r="BR17" s="49" t="s">
        <v>58</v>
      </c>
      <c r="BS17" s="49" t="s">
        <v>58</v>
      </c>
      <c r="BT17" s="49" t="s">
        <v>58</v>
      </c>
      <c r="BU17" s="49" t="s">
        <v>58</v>
      </c>
      <c r="BV17" s="49" t="s">
        <v>58</v>
      </c>
      <c r="BW17" s="49" t="s">
        <v>58</v>
      </c>
      <c r="BX17" s="49" t="s">
        <v>58</v>
      </c>
      <c r="BY17" s="49" t="s">
        <v>58</v>
      </c>
      <c r="BZ17" s="49" t="s">
        <v>58</v>
      </c>
      <c r="CA17" s="49" t="s">
        <v>58</v>
      </c>
    </row>
    <row r="18" spans="1:79" s="55" customFormat="1" x14ac:dyDescent="0.25">
      <c r="A18" s="54" t="s">
        <v>20</v>
      </c>
      <c r="B18" s="49" t="s">
        <v>58</v>
      </c>
      <c r="C18" s="49" t="s">
        <v>58</v>
      </c>
      <c r="D18" s="49" t="s">
        <v>58</v>
      </c>
      <c r="E18" s="49" t="s">
        <v>58</v>
      </c>
      <c r="F18" s="49" t="s">
        <v>58</v>
      </c>
      <c r="G18" s="49" t="s">
        <v>58</v>
      </c>
      <c r="H18" s="49" t="s">
        <v>58</v>
      </c>
      <c r="I18" s="49" t="s">
        <v>58</v>
      </c>
      <c r="J18" s="49" t="s">
        <v>58</v>
      </c>
      <c r="K18" s="49" t="s">
        <v>58</v>
      </c>
      <c r="L18" s="49" t="s">
        <v>58</v>
      </c>
      <c r="M18" s="49" t="s">
        <v>58</v>
      </c>
      <c r="N18" s="49" t="s">
        <v>58</v>
      </c>
      <c r="O18" s="49" t="s">
        <v>58</v>
      </c>
      <c r="P18" s="49" t="s">
        <v>58</v>
      </c>
      <c r="Q18" s="49" t="s">
        <v>58</v>
      </c>
      <c r="R18" s="49" t="s">
        <v>58</v>
      </c>
      <c r="S18" s="49" t="s">
        <v>58</v>
      </c>
      <c r="T18" s="49" t="s">
        <v>58</v>
      </c>
      <c r="U18" s="49" t="s">
        <v>58</v>
      </c>
      <c r="V18" s="49" t="s">
        <v>58</v>
      </c>
      <c r="W18" s="49" t="s">
        <v>58</v>
      </c>
      <c r="X18" s="49" t="s">
        <v>58</v>
      </c>
      <c r="Y18" s="49" t="s">
        <v>58</v>
      </c>
      <c r="Z18" s="49" t="s">
        <v>58</v>
      </c>
      <c r="AA18" s="49" t="s">
        <v>58</v>
      </c>
      <c r="AB18" s="49" t="s">
        <v>58</v>
      </c>
      <c r="AC18" s="49" t="s">
        <v>58</v>
      </c>
      <c r="AD18" s="49" t="s">
        <v>58</v>
      </c>
      <c r="AE18" s="49" t="s">
        <v>58</v>
      </c>
      <c r="AF18" s="49" t="s">
        <v>58</v>
      </c>
      <c r="AG18" s="49" t="s">
        <v>58</v>
      </c>
      <c r="AH18" s="49" t="s">
        <v>58</v>
      </c>
      <c r="AI18" s="49" t="s">
        <v>58</v>
      </c>
      <c r="AJ18" s="49" t="s">
        <v>58</v>
      </c>
      <c r="AK18" s="49" t="s">
        <v>58</v>
      </c>
      <c r="AL18" s="49" t="s">
        <v>58</v>
      </c>
      <c r="AM18" s="49" t="s">
        <v>58</v>
      </c>
      <c r="AN18" s="49" t="s">
        <v>58</v>
      </c>
      <c r="AO18" s="49" t="s">
        <v>58</v>
      </c>
      <c r="AP18" s="49" t="s">
        <v>58</v>
      </c>
      <c r="AQ18" s="49" t="s">
        <v>58</v>
      </c>
      <c r="AR18" s="32" t="s">
        <v>58</v>
      </c>
      <c r="AS18" s="49" t="s">
        <v>58</v>
      </c>
      <c r="AT18" s="49" t="s">
        <v>58</v>
      </c>
      <c r="AU18" s="49" t="s">
        <v>58</v>
      </c>
      <c r="AV18" s="49" t="s">
        <v>58</v>
      </c>
      <c r="AW18" s="49" t="s">
        <v>58</v>
      </c>
      <c r="AX18" s="49" t="s">
        <v>58</v>
      </c>
      <c r="AY18" s="49" t="s">
        <v>58</v>
      </c>
      <c r="AZ18" s="49" t="s">
        <v>58</v>
      </c>
      <c r="BA18" s="49" t="s">
        <v>58</v>
      </c>
      <c r="BB18" s="49" t="s">
        <v>58</v>
      </c>
      <c r="BC18" s="49" t="s">
        <v>58</v>
      </c>
      <c r="BD18" s="49" t="s">
        <v>58</v>
      </c>
      <c r="BE18" s="49" t="s">
        <v>58</v>
      </c>
      <c r="BF18" s="49" t="s">
        <v>58</v>
      </c>
      <c r="BG18" s="49" t="s">
        <v>58</v>
      </c>
      <c r="BH18" s="49" t="s">
        <v>58</v>
      </c>
      <c r="BI18" s="49" t="s">
        <v>58</v>
      </c>
      <c r="BJ18" s="49" t="s">
        <v>58</v>
      </c>
      <c r="BK18" s="49" t="s">
        <v>58</v>
      </c>
      <c r="BL18" s="49" t="s">
        <v>58</v>
      </c>
      <c r="BM18" s="49" t="s">
        <v>58</v>
      </c>
      <c r="BN18" s="49" t="s">
        <v>58</v>
      </c>
      <c r="BO18" s="49" t="s">
        <v>58</v>
      </c>
      <c r="BP18" s="49" t="s">
        <v>58</v>
      </c>
      <c r="BQ18" s="49" t="s">
        <v>58</v>
      </c>
      <c r="BR18" s="49" t="s">
        <v>58</v>
      </c>
      <c r="BS18" s="49" t="s">
        <v>58</v>
      </c>
      <c r="BT18" s="49" t="s">
        <v>58</v>
      </c>
      <c r="BU18" s="49" t="s">
        <v>58</v>
      </c>
      <c r="BV18" s="49" t="s">
        <v>58</v>
      </c>
      <c r="BW18" s="49" t="s">
        <v>58</v>
      </c>
      <c r="BX18" s="49" t="s">
        <v>58</v>
      </c>
      <c r="BY18" s="49" t="s">
        <v>58</v>
      </c>
      <c r="BZ18" s="49" t="s">
        <v>58</v>
      </c>
      <c r="CA18" s="49" t="s">
        <v>58</v>
      </c>
    </row>
    <row r="19" spans="1:79" s="55" customFormat="1" ht="47.25" x14ac:dyDescent="0.25">
      <c r="A19" s="54" t="s">
        <v>21</v>
      </c>
      <c r="B19" s="49">
        <v>1</v>
      </c>
      <c r="C19" s="49" t="s">
        <v>58</v>
      </c>
      <c r="D19" s="49" t="s">
        <v>58</v>
      </c>
      <c r="E19" s="49" t="s">
        <v>58</v>
      </c>
      <c r="F19" s="49">
        <v>1</v>
      </c>
      <c r="G19" s="49" t="s">
        <v>58</v>
      </c>
      <c r="H19" s="49">
        <v>174</v>
      </c>
      <c r="I19" s="49" t="s">
        <v>58</v>
      </c>
      <c r="J19" s="49" t="s">
        <v>58</v>
      </c>
      <c r="K19" s="49" t="s">
        <v>58</v>
      </c>
      <c r="L19" s="49" t="s">
        <v>58</v>
      </c>
      <c r="M19" s="49">
        <v>174</v>
      </c>
      <c r="N19" s="49">
        <v>7</v>
      </c>
      <c r="O19" s="49" t="s">
        <v>58</v>
      </c>
      <c r="P19" s="49" t="s">
        <v>58</v>
      </c>
      <c r="Q19" s="49" t="s">
        <v>58</v>
      </c>
      <c r="R19" s="49">
        <v>7</v>
      </c>
      <c r="S19" s="49" t="s">
        <v>58</v>
      </c>
      <c r="T19" s="49">
        <v>34</v>
      </c>
      <c r="U19" s="49" t="s">
        <v>58</v>
      </c>
      <c r="V19" s="49" t="s">
        <v>58</v>
      </c>
      <c r="W19" s="49" t="s">
        <v>58</v>
      </c>
      <c r="X19" s="49">
        <v>34</v>
      </c>
      <c r="Y19" s="49" t="s">
        <v>58</v>
      </c>
      <c r="Z19" s="49">
        <v>572</v>
      </c>
      <c r="AA19" s="49">
        <v>307</v>
      </c>
      <c r="AB19" s="49" t="s">
        <v>58</v>
      </c>
      <c r="AC19" s="49">
        <v>110</v>
      </c>
      <c r="AD19" s="49">
        <v>45</v>
      </c>
      <c r="AE19" s="49" t="s">
        <v>58</v>
      </c>
      <c r="AF19" s="49" t="s">
        <v>59</v>
      </c>
      <c r="AG19" s="49" t="s">
        <v>58</v>
      </c>
      <c r="AH19" s="49" t="s">
        <v>58</v>
      </c>
      <c r="AI19" s="49" t="s">
        <v>59</v>
      </c>
      <c r="AJ19" s="49" t="s">
        <v>59</v>
      </c>
      <c r="AK19" s="49" t="s">
        <v>58</v>
      </c>
      <c r="AL19" s="49" t="s">
        <v>59</v>
      </c>
      <c r="AM19" s="49" t="s">
        <v>58</v>
      </c>
      <c r="AN19" s="49" t="s">
        <v>58</v>
      </c>
      <c r="AO19" s="49" t="s">
        <v>58</v>
      </c>
      <c r="AP19" s="49" t="s">
        <v>59</v>
      </c>
      <c r="AQ19" s="49" t="s">
        <v>58</v>
      </c>
      <c r="AR19" s="32" t="s">
        <v>58</v>
      </c>
      <c r="AS19" s="49" t="s">
        <v>58</v>
      </c>
      <c r="AT19" s="49" t="s">
        <v>58</v>
      </c>
      <c r="AU19" s="49" t="s">
        <v>58</v>
      </c>
      <c r="AV19" s="49" t="s">
        <v>58</v>
      </c>
      <c r="AW19" s="49" t="s">
        <v>58</v>
      </c>
      <c r="AX19" s="49" t="s">
        <v>59</v>
      </c>
      <c r="AY19" s="49" t="s">
        <v>59</v>
      </c>
      <c r="AZ19" s="49" t="s">
        <v>58</v>
      </c>
      <c r="BA19" s="49" t="s">
        <v>59</v>
      </c>
      <c r="BB19" s="49" t="s">
        <v>59</v>
      </c>
      <c r="BC19" s="49" t="s">
        <v>58</v>
      </c>
      <c r="BD19" s="49" t="s">
        <v>59</v>
      </c>
      <c r="BE19" s="49" t="s">
        <v>59</v>
      </c>
      <c r="BF19" s="49" t="s">
        <v>58</v>
      </c>
      <c r="BG19" s="49" t="s">
        <v>59</v>
      </c>
      <c r="BH19" s="49" t="s">
        <v>59</v>
      </c>
      <c r="BI19" s="49" t="s">
        <v>58</v>
      </c>
      <c r="BJ19" s="49" t="s">
        <v>59</v>
      </c>
      <c r="BK19" s="49" t="s">
        <v>59</v>
      </c>
      <c r="BL19" s="49" t="s">
        <v>58</v>
      </c>
      <c r="BM19" s="49" t="s">
        <v>59</v>
      </c>
      <c r="BN19" s="49" t="s">
        <v>59</v>
      </c>
      <c r="BO19" s="49" t="s">
        <v>58</v>
      </c>
      <c r="BP19" s="49" t="s">
        <v>58</v>
      </c>
      <c r="BQ19" s="49" t="s">
        <v>58</v>
      </c>
      <c r="BR19" s="49" t="s">
        <v>58</v>
      </c>
      <c r="BS19" s="49" t="s">
        <v>58</v>
      </c>
      <c r="BT19" s="49" t="s">
        <v>58</v>
      </c>
      <c r="BU19" s="49" t="s">
        <v>58</v>
      </c>
      <c r="BV19" s="49" t="s">
        <v>59</v>
      </c>
      <c r="BW19" s="49" t="s">
        <v>59</v>
      </c>
      <c r="BX19" s="49" t="s">
        <v>58</v>
      </c>
      <c r="BY19" s="49" t="s">
        <v>58</v>
      </c>
      <c r="BZ19" s="49" t="s">
        <v>59</v>
      </c>
      <c r="CA19" s="49" t="s">
        <v>58</v>
      </c>
    </row>
    <row r="20" spans="1:79" s="55" customFormat="1" ht="47.25" x14ac:dyDescent="0.25">
      <c r="A20" s="54" t="s">
        <v>22</v>
      </c>
      <c r="B20" s="49">
        <v>11935</v>
      </c>
      <c r="C20" s="49">
        <v>7267</v>
      </c>
      <c r="D20" s="49">
        <v>4633</v>
      </c>
      <c r="E20" s="49">
        <v>259</v>
      </c>
      <c r="F20" s="49">
        <v>2614</v>
      </c>
      <c r="G20" s="49">
        <v>1011</v>
      </c>
      <c r="H20" s="49">
        <v>1269</v>
      </c>
      <c r="I20" s="49" t="s">
        <v>58</v>
      </c>
      <c r="J20" s="49" t="s">
        <v>58</v>
      </c>
      <c r="K20" s="49" t="s">
        <v>58</v>
      </c>
      <c r="L20" s="49">
        <v>966</v>
      </c>
      <c r="M20" s="49">
        <v>145</v>
      </c>
      <c r="N20" s="49">
        <v>1615</v>
      </c>
      <c r="O20" s="49">
        <v>7</v>
      </c>
      <c r="P20" s="49" t="s">
        <v>58</v>
      </c>
      <c r="Q20" s="49">
        <v>12</v>
      </c>
      <c r="R20" s="49">
        <v>1223</v>
      </c>
      <c r="S20" s="49">
        <v>33</v>
      </c>
      <c r="T20" s="49">
        <v>7400</v>
      </c>
      <c r="U20" s="49">
        <v>267</v>
      </c>
      <c r="V20" s="49" t="s">
        <v>58</v>
      </c>
      <c r="W20" s="49">
        <v>4787</v>
      </c>
      <c r="X20" s="49">
        <v>749</v>
      </c>
      <c r="Y20" s="49">
        <v>1463</v>
      </c>
      <c r="Z20" s="49">
        <v>836</v>
      </c>
      <c r="AA20" s="49" t="s">
        <v>58</v>
      </c>
      <c r="AB20" s="49" t="s">
        <v>58</v>
      </c>
      <c r="AC20" s="49" t="s">
        <v>58</v>
      </c>
      <c r="AD20" s="49">
        <v>659</v>
      </c>
      <c r="AE20" s="49">
        <v>130</v>
      </c>
      <c r="AF20" s="49">
        <v>1487</v>
      </c>
      <c r="AG20" s="49" t="s">
        <v>58</v>
      </c>
      <c r="AH20" s="49" t="s">
        <v>58</v>
      </c>
      <c r="AI20" s="49" t="s">
        <v>58</v>
      </c>
      <c r="AJ20" s="49">
        <v>1246</v>
      </c>
      <c r="AK20" s="49">
        <v>167</v>
      </c>
      <c r="AL20" s="49">
        <v>1351</v>
      </c>
      <c r="AM20" s="49">
        <v>74</v>
      </c>
      <c r="AN20" s="49" t="s">
        <v>58</v>
      </c>
      <c r="AO20" s="49" t="s">
        <v>58</v>
      </c>
      <c r="AP20" s="49">
        <v>711</v>
      </c>
      <c r="AQ20" s="49">
        <v>330</v>
      </c>
      <c r="AR20" s="49">
        <v>925</v>
      </c>
      <c r="AS20" s="49" t="s">
        <v>58</v>
      </c>
      <c r="AT20" s="49" t="s">
        <v>58</v>
      </c>
      <c r="AU20" s="49">
        <v>417</v>
      </c>
      <c r="AV20" s="49">
        <v>475</v>
      </c>
      <c r="AW20" s="49">
        <v>8</v>
      </c>
      <c r="AX20" s="49">
        <v>696</v>
      </c>
      <c r="AY20" s="49">
        <v>40</v>
      </c>
      <c r="AZ20" s="49" t="s">
        <v>58</v>
      </c>
      <c r="BA20" s="49" t="s">
        <v>58</v>
      </c>
      <c r="BB20" s="49">
        <v>524</v>
      </c>
      <c r="BC20" s="49" t="s">
        <v>58</v>
      </c>
      <c r="BD20" s="49">
        <v>1608</v>
      </c>
      <c r="BE20" s="49" t="s">
        <v>58</v>
      </c>
      <c r="BF20" s="49" t="s">
        <v>58</v>
      </c>
      <c r="BG20" s="49" t="s">
        <v>58</v>
      </c>
      <c r="BH20" s="49">
        <v>625</v>
      </c>
      <c r="BI20" s="49">
        <v>330</v>
      </c>
      <c r="BJ20" s="49">
        <v>15007</v>
      </c>
      <c r="BK20" s="49">
        <v>907</v>
      </c>
      <c r="BL20" s="49" t="s">
        <v>58</v>
      </c>
      <c r="BM20" s="49">
        <v>455</v>
      </c>
      <c r="BN20" s="49">
        <v>2551</v>
      </c>
      <c r="BO20" s="49">
        <v>10054</v>
      </c>
      <c r="BP20" s="49">
        <v>15314</v>
      </c>
      <c r="BQ20" s="49">
        <v>926</v>
      </c>
      <c r="BR20" s="49" t="s">
        <v>58</v>
      </c>
      <c r="BS20" s="49" t="s">
        <v>58</v>
      </c>
      <c r="BT20" s="49">
        <v>4133</v>
      </c>
      <c r="BU20" s="49">
        <v>10162</v>
      </c>
      <c r="BV20" s="49">
        <v>29730</v>
      </c>
      <c r="BW20" s="49">
        <v>22198</v>
      </c>
      <c r="BX20" s="49" t="s">
        <v>58</v>
      </c>
      <c r="BY20" s="49">
        <v>2781</v>
      </c>
      <c r="BZ20" s="49">
        <v>4040</v>
      </c>
      <c r="CA20" s="49">
        <v>612</v>
      </c>
    </row>
    <row r="22" spans="1:79" x14ac:dyDescent="0.25">
      <c r="A22" s="55" t="s">
        <v>62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topLeftCell="B1" activePane="topRight" state="frozen"/>
      <selection pane="topRight" activeCell="AQ2" sqref="AQ2"/>
    </sheetView>
  </sheetViews>
  <sheetFormatPr defaultColWidth="9.140625" defaultRowHeight="15.75" x14ac:dyDescent="0.25"/>
  <cols>
    <col min="1" max="1" width="35.7109375" style="2" customWidth="1"/>
    <col min="2" max="2" width="14.140625" style="2" bestFit="1" customWidth="1"/>
    <col min="3" max="3" width="12.7109375" style="2" bestFit="1" customWidth="1"/>
    <col min="4" max="4" width="9.5703125" style="2" bestFit="1" customWidth="1"/>
    <col min="5" max="5" width="14.140625" style="2" bestFit="1" customWidth="1"/>
    <col min="6" max="6" width="16.5703125" style="2" customWidth="1"/>
    <col min="7" max="7" width="16.42578125" style="2" customWidth="1"/>
    <col min="8" max="8" width="14.140625" style="2" bestFit="1" customWidth="1"/>
    <col min="9" max="9" width="12.7109375" style="2" bestFit="1" customWidth="1"/>
    <col min="10" max="10" width="9.5703125" style="2" bestFit="1" customWidth="1"/>
    <col min="11" max="11" width="14.140625" style="2" bestFit="1" customWidth="1"/>
    <col min="12" max="12" width="16.7109375" style="2" customWidth="1"/>
    <col min="13" max="13" width="16.28515625" style="2" customWidth="1"/>
    <col min="14" max="14" width="14.140625" style="2" bestFit="1" customWidth="1"/>
    <col min="15" max="15" width="12.7109375" style="2" bestFit="1" customWidth="1"/>
    <col min="16" max="16" width="11.42578125" style="2" bestFit="1" customWidth="1"/>
    <col min="17" max="17" width="14.140625" style="2" bestFit="1" customWidth="1"/>
    <col min="18" max="18" width="15.85546875" style="2" customWidth="1"/>
    <col min="19" max="19" width="16.7109375" style="2" customWidth="1"/>
    <col min="20" max="20" width="14.140625" style="2" bestFit="1" customWidth="1"/>
    <col min="21" max="21" width="12.7109375" style="2" bestFit="1" customWidth="1"/>
    <col min="22" max="22" width="10.5703125" style="2" customWidth="1"/>
    <col min="23" max="23" width="14.140625" style="2" bestFit="1" customWidth="1"/>
    <col min="24" max="24" width="15.85546875" style="2" customWidth="1"/>
    <col min="25" max="25" width="16" style="2" customWidth="1"/>
    <col min="26" max="26" width="16" style="2" bestFit="1" customWidth="1"/>
    <col min="27" max="27" width="12.7109375" style="2" bestFit="1" customWidth="1"/>
    <col min="28" max="28" width="11.42578125" style="2" bestFit="1" customWidth="1"/>
    <col min="29" max="29" width="14.140625" style="2" bestFit="1" customWidth="1"/>
    <col min="30" max="30" width="16" style="2" customWidth="1"/>
    <col min="31" max="31" width="16.7109375" style="2" customWidth="1"/>
    <col min="32" max="34" width="12.5703125" style="2" customWidth="1"/>
    <col min="35" max="35" width="14.140625" style="2" customWidth="1"/>
    <col min="36" max="36" width="15.7109375" style="2" customWidth="1"/>
    <col min="37" max="37" width="16.28515625" style="2" customWidth="1"/>
    <col min="38" max="38" width="13.42578125" style="2" customWidth="1"/>
    <col min="39" max="39" width="12.140625" style="2" customWidth="1"/>
    <col min="40" max="40" width="11.28515625" style="2" customWidth="1"/>
    <col min="41" max="41" width="14" style="2" customWidth="1"/>
    <col min="42" max="42" width="17.7109375" style="2" customWidth="1"/>
    <col min="43" max="43" width="16.5703125" style="2" customWidth="1"/>
    <col min="44" max="16384" width="9.140625" style="2"/>
  </cols>
  <sheetData>
    <row r="1" spans="1:43" ht="33" customHeight="1" x14ac:dyDescent="0.25">
      <c r="A1" s="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43" ht="29.25" customHeight="1" x14ac:dyDescent="0.25">
      <c r="A2" s="84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43" x14ac:dyDescent="0.25">
      <c r="A3" s="83"/>
      <c r="B3" s="82">
        <v>2017</v>
      </c>
      <c r="C3" s="82"/>
      <c r="D3" s="82"/>
      <c r="E3" s="82"/>
      <c r="F3" s="82"/>
      <c r="G3" s="82"/>
      <c r="H3" s="82">
        <v>2018</v>
      </c>
      <c r="I3" s="82"/>
      <c r="J3" s="82"/>
      <c r="K3" s="82"/>
      <c r="L3" s="82"/>
      <c r="M3" s="82"/>
      <c r="N3" s="82">
        <v>2019</v>
      </c>
      <c r="O3" s="82"/>
      <c r="P3" s="82"/>
      <c r="Q3" s="82"/>
      <c r="R3" s="82"/>
      <c r="S3" s="82"/>
      <c r="T3" s="82">
        <v>2020</v>
      </c>
      <c r="U3" s="82"/>
      <c r="V3" s="82"/>
      <c r="W3" s="82"/>
      <c r="X3" s="82"/>
      <c r="Y3" s="82"/>
      <c r="Z3" s="82">
        <v>2021</v>
      </c>
      <c r="AA3" s="82"/>
      <c r="AB3" s="82"/>
      <c r="AC3" s="82"/>
      <c r="AD3" s="82"/>
      <c r="AE3" s="82"/>
      <c r="AF3" s="82">
        <v>2022</v>
      </c>
      <c r="AG3" s="82"/>
      <c r="AH3" s="82"/>
      <c r="AI3" s="82"/>
      <c r="AJ3" s="82"/>
      <c r="AK3" s="82"/>
      <c r="AL3" s="82">
        <v>2023</v>
      </c>
      <c r="AM3" s="82"/>
      <c r="AN3" s="82"/>
      <c r="AO3" s="82"/>
      <c r="AP3" s="82"/>
      <c r="AQ3" s="82"/>
    </row>
    <row r="4" spans="1:43" ht="47.25" x14ac:dyDescent="0.25">
      <c r="A4" s="83"/>
      <c r="B4" s="15" t="s">
        <v>24</v>
      </c>
      <c r="C4" s="15" t="s">
        <v>30</v>
      </c>
      <c r="D4" s="20" t="s">
        <v>57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20" t="s">
        <v>57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30</v>
      </c>
      <c r="P4" s="20" t="s">
        <v>57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20" t="s">
        <v>57</v>
      </c>
      <c r="W4" s="15" t="s">
        <v>26</v>
      </c>
      <c r="X4" s="15" t="s">
        <v>27</v>
      </c>
      <c r="Y4" s="15" t="s">
        <v>28</v>
      </c>
      <c r="Z4" s="24" t="s">
        <v>24</v>
      </c>
      <c r="AA4" s="24" t="s">
        <v>30</v>
      </c>
      <c r="AB4" s="24" t="s">
        <v>57</v>
      </c>
      <c r="AC4" s="24" t="s">
        <v>26</v>
      </c>
      <c r="AD4" s="24" t="s">
        <v>27</v>
      </c>
      <c r="AE4" s="24" t="s">
        <v>28</v>
      </c>
      <c r="AF4" s="31" t="s">
        <v>24</v>
      </c>
      <c r="AG4" s="31" t="s">
        <v>30</v>
      </c>
      <c r="AH4" s="31" t="s">
        <v>57</v>
      </c>
      <c r="AI4" s="31" t="s">
        <v>26</v>
      </c>
      <c r="AJ4" s="31" t="s">
        <v>27</v>
      </c>
      <c r="AK4" s="31" t="s">
        <v>28</v>
      </c>
      <c r="AL4" s="73" t="s">
        <v>24</v>
      </c>
      <c r="AM4" s="73" t="s">
        <v>30</v>
      </c>
      <c r="AN4" s="73" t="s">
        <v>57</v>
      </c>
      <c r="AO4" s="73" t="s">
        <v>26</v>
      </c>
      <c r="AP4" s="73" t="s">
        <v>27</v>
      </c>
      <c r="AQ4" s="73" t="s">
        <v>28</v>
      </c>
    </row>
    <row r="5" spans="1:43" s="53" customFormat="1" ht="31.5" x14ac:dyDescent="0.25">
      <c r="A5" s="58" t="s">
        <v>6</v>
      </c>
      <c r="B5" s="47">
        <v>992536</v>
      </c>
      <c r="C5" s="47">
        <v>141179</v>
      </c>
      <c r="D5" s="47" t="s">
        <v>58</v>
      </c>
      <c r="E5" s="47">
        <v>50512</v>
      </c>
      <c r="F5" s="47">
        <v>547185</v>
      </c>
      <c r="G5" s="47">
        <v>146722</v>
      </c>
      <c r="H5" s="47">
        <v>778154</v>
      </c>
      <c r="I5" s="47">
        <v>5149</v>
      </c>
      <c r="J5" s="47" t="s">
        <v>58</v>
      </c>
      <c r="K5" s="47">
        <v>47769</v>
      </c>
      <c r="L5" s="47">
        <f xml:space="preserve"> 597342-M5</f>
        <v>481582</v>
      </c>
      <c r="M5" s="47">
        <v>115760</v>
      </c>
      <c r="N5" s="47">
        <v>1163131</v>
      </c>
      <c r="O5" s="47">
        <v>18817</v>
      </c>
      <c r="P5" s="47" t="s">
        <v>58</v>
      </c>
      <c r="Q5" s="47">
        <v>148400</v>
      </c>
      <c r="R5" s="47">
        <f xml:space="preserve"> 835893-S5</f>
        <v>631263</v>
      </c>
      <c r="S5" s="47">
        <v>204630</v>
      </c>
      <c r="T5" s="59">
        <v>896283</v>
      </c>
      <c r="U5" s="59">
        <v>32511</v>
      </c>
      <c r="V5" s="59" t="s">
        <v>58</v>
      </c>
      <c r="W5" s="59">
        <v>28028</v>
      </c>
      <c r="X5" s="59">
        <f xml:space="preserve"> 672131-Y5</f>
        <v>527660</v>
      </c>
      <c r="Y5" s="59">
        <v>144471</v>
      </c>
      <c r="Z5" s="60">
        <v>2237997</v>
      </c>
      <c r="AA5" s="60">
        <v>26337</v>
      </c>
      <c r="AB5" s="60" t="s">
        <v>58</v>
      </c>
      <c r="AC5" s="60">
        <v>42964</v>
      </c>
      <c r="AD5" s="60">
        <v>1832685</v>
      </c>
      <c r="AE5" s="60">
        <v>171870</v>
      </c>
      <c r="AF5" s="70">
        <v>1128752</v>
      </c>
      <c r="AG5" s="70">
        <v>12237</v>
      </c>
      <c r="AH5" s="60" t="s">
        <v>58</v>
      </c>
      <c r="AI5" s="70">
        <v>49041</v>
      </c>
      <c r="AJ5" s="70">
        <v>863863</v>
      </c>
      <c r="AK5" s="70">
        <v>112109</v>
      </c>
      <c r="AL5" s="70">
        <v>1208353</v>
      </c>
      <c r="AM5" s="70">
        <v>38246</v>
      </c>
      <c r="AN5" s="60" t="s">
        <v>58</v>
      </c>
      <c r="AO5" s="70">
        <v>62447</v>
      </c>
      <c r="AP5" s="70">
        <v>558986</v>
      </c>
      <c r="AQ5" s="70">
        <v>275948</v>
      </c>
    </row>
    <row r="6" spans="1:43" s="55" customFormat="1" ht="31.5" x14ac:dyDescent="0.25">
      <c r="A6" s="61" t="s">
        <v>38</v>
      </c>
      <c r="B6" s="62">
        <v>127449</v>
      </c>
      <c r="C6" s="63">
        <v>4594</v>
      </c>
      <c r="D6" s="63" t="s">
        <v>58</v>
      </c>
      <c r="E6" s="63">
        <v>11139</v>
      </c>
      <c r="F6" s="63">
        <v>35498</v>
      </c>
      <c r="G6" s="63">
        <v>12312</v>
      </c>
      <c r="H6" s="63">
        <v>131565</v>
      </c>
      <c r="I6" s="63">
        <v>2259</v>
      </c>
      <c r="J6" s="63" t="s">
        <v>58</v>
      </c>
      <c r="K6" s="63">
        <v>12692</v>
      </c>
      <c r="L6" s="63">
        <f xml:space="preserve"> 27524-M6</f>
        <v>26184</v>
      </c>
      <c r="M6" s="63">
        <v>1340</v>
      </c>
      <c r="N6" s="63">
        <v>108295</v>
      </c>
      <c r="O6" s="63" t="s">
        <v>59</v>
      </c>
      <c r="P6" s="63" t="s">
        <v>58</v>
      </c>
      <c r="Q6" s="63" t="s">
        <v>59</v>
      </c>
      <c r="R6" s="63">
        <f xml:space="preserve"> 33856-S6</f>
        <v>16560</v>
      </c>
      <c r="S6" s="63">
        <v>17296</v>
      </c>
      <c r="T6" s="63">
        <v>100452</v>
      </c>
      <c r="U6" s="63" t="s">
        <v>59</v>
      </c>
      <c r="V6" s="63" t="s">
        <v>58</v>
      </c>
      <c r="W6" s="63" t="s">
        <v>59</v>
      </c>
      <c r="X6" s="63">
        <f xml:space="preserve"> 13685-Y6</f>
        <v>4163</v>
      </c>
      <c r="Y6" s="63">
        <v>9522</v>
      </c>
      <c r="Z6" s="64">
        <v>163913</v>
      </c>
      <c r="AA6" s="64">
        <v>1673</v>
      </c>
      <c r="AB6" s="64" t="s">
        <v>58</v>
      </c>
      <c r="AC6" s="64">
        <v>6386</v>
      </c>
      <c r="AD6" s="64">
        <v>50625</v>
      </c>
      <c r="AE6" s="64">
        <v>13676</v>
      </c>
      <c r="AF6" s="71">
        <v>71356</v>
      </c>
      <c r="AG6" s="64" t="s">
        <v>59</v>
      </c>
      <c r="AH6" s="60" t="s">
        <v>58</v>
      </c>
      <c r="AI6" s="64" t="s">
        <v>58</v>
      </c>
      <c r="AJ6" s="71">
        <v>9667</v>
      </c>
      <c r="AK6" s="64" t="s">
        <v>59</v>
      </c>
      <c r="AL6" s="71">
        <v>196889</v>
      </c>
      <c r="AM6" s="64" t="s">
        <v>59</v>
      </c>
      <c r="AN6" s="60" t="s">
        <v>58</v>
      </c>
      <c r="AO6" s="64" t="s">
        <v>59</v>
      </c>
      <c r="AP6" s="71" t="s">
        <v>59</v>
      </c>
      <c r="AQ6" s="64" t="s">
        <v>59</v>
      </c>
    </row>
    <row r="7" spans="1:43" s="55" customFormat="1" x14ac:dyDescent="0.25">
      <c r="A7" s="61" t="s">
        <v>39</v>
      </c>
      <c r="B7" s="62" t="s">
        <v>59</v>
      </c>
      <c r="C7" s="62" t="s">
        <v>59</v>
      </c>
      <c r="D7" s="62" t="s">
        <v>58</v>
      </c>
      <c r="E7" s="62" t="s">
        <v>59</v>
      </c>
      <c r="F7" s="62" t="s">
        <v>59</v>
      </c>
      <c r="G7" s="62" t="s">
        <v>59</v>
      </c>
      <c r="H7" s="63" t="s">
        <v>59</v>
      </c>
      <c r="I7" s="63" t="s">
        <v>58</v>
      </c>
      <c r="J7" s="63" t="s">
        <v>58</v>
      </c>
      <c r="K7" s="63" t="s">
        <v>58</v>
      </c>
      <c r="L7" s="63" t="s">
        <v>59</v>
      </c>
      <c r="M7" s="63" t="s">
        <v>59</v>
      </c>
      <c r="N7" s="63" t="s">
        <v>59</v>
      </c>
      <c r="O7" s="63" t="s">
        <v>58</v>
      </c>
      <c r="P7" s="63" t="s">
        <v>58</v>
      </c>
      <c r="Q7" s="63" t="s">
        <v>58</v>
      </c>
      <c r="R7" s="63" t="s">
        <v>59</v>
      </c>
      <c r="S7" s="63" t="s">
        <v>59</v>
      </c>
      <c r="T7" s="63" t="s">
        <v>59</v>
      </c>
      <c r="U7" s="63" t="s">
        <v>58</v>
      </c>
      <c r="V7" s="63" t="s">
        <v>58</v>
      </c>
      <c r="W7" s="63" t="s">
        <v>58</v>
      </c>
      <c r="X7" s="63" t="s">
        <v>59</v>
      </c>
      <c r="Y7" s="63" t="s">
        <v>59</v>
      </c>
      <c r="Z7" s="64" t="s">
        <v>59</v>
      </c>
      <c r="AA7" s="64" t="s">
        <v>58</v>
      </c>
      <c r="AB7" s="64" t="s">
        <v>58</v>
      </c>
      <c r="AC7" s="64" t="s">
        <v>58</v>
      </c>
      <c r="AD7" s="64" t="s">
        <v>59</v>
      </c>
      <c r="AE7" s="64" t="s">
        <v>59</v>
      </c>
      <c r="AF7" s="64" t="s">
        <v>59</v>
      </c>
      <c r="AG7" s="64" t="s">
        <v>58</v>
      </c>
      <c r="AH7" s="60" t="s">
        <v>58</v>
      </c>
      <c r="AI7" s="64" t="s">
        <v>59</v>
      </c>
      <c r="AJ7" s="64" t="s">
        <v>59</v>
      </c>
      <c r="AK7" s="64" t="s">
        <v>58</v>
      </c>
      <c r="AL7" s="64" t="s">
        <v>59</v>
      </c>
      <c r="AM7" s="64" t="s">
        <v>58</v>
      </c>
      <c r="AN7" s="60" t="s">
        <v>58</v>
      </c>
      <c r="AO7" s="64" t="s">
        <v>58</v>
      </c>
      <c r="AP7" s="64" t="s">
        <v>58</v>
      </c>
      <c r="AQ7" s="64" t="s">
        <v>59</v>
      </c>
    </row>
    <row r="8" spans="1:43" s="55" customFormat="1" x14ac:dyDescent="0.25">
      <c r="A8" s="61" t="s">
        <v>40</v>
      </c>
      <c r="B8" s="56">
        <v>413000</v>
      </c>
      <c r="C8" s="57">
        <v>119831</v>
      </c>
      <c r="D8" s="63" t="s">
        <v>58</v>
      </c>
      <c r="E8" s="63">
        <v>8618</v>
      </c>
      <c r="F8" s="63">
        <v>259160</v>
      </c>
      <c r="G8" s="63">
        <v>19283</v>
      </c>
      <c r="H8" s="63">
        <v>143422</v>
      </c>
      <c r="I8" s="63" t="s">
        <v>59</v>
      </c>
      <c r="J8" s="63" t="s">
        <v>58</v>
      </c>
      <c r="K8" s="63" t="s">
        <v>59</v>
      </c>
      <c r="L8" s="63">
        <f xml:space="preserve"> 109433-M8</f>
        <v>104466</v>
      </c>
      <c r="M8" s="63">
        <v>4967</v>
      </c>
      <c r="N8" s="63">
        <v>272117</v>
      </c>
      <c r="O8" s="63" t="s">
        <v>59</v>
      </c>
      <c r="P8" s="63" t="s">
        <v>58</v>
      </c>
      <c r="Q8" s="63">
        <v>18992</v>
      </c>
      <c r="R8" s="63">
        <f xml:space="preserve"> 209745-S8</f>
        <v>195166</v>
      </c>
      <c r="S8" s="63">
        <v>14579</v>
      </c>
      <c r="T8" s="63">
        <v>183900</v>
      </c>
      <c r="U8" s="63">
        <v>8507</v>
      </c>
      <c r="V8" s="63" t="s">
        <v>58</v>
      </c>
      <c r="W8" s="63">
        <v>6209</v>
      </c>
      <c r="X8" s="63">
        <f xml:space="preserve"> 132503-Y8</f>
        <v>119447</v>
      </c>
      <c r="Y8" s="63">
        <v>13056</v>
      </c>
      <c r="Z8" s="64">
        <v>542627</v>
      </c>
      <c r="AA8" s="64" t="s">
        <v>59</v>
      </c>
      <c r="AB8" s="64" t="s">
        <v>58</v>
      </c>
      <c r="AC8" s="64">
        <v>10443</v>
      </c>
      <c r="AD8" s="64">
        <v>442709</v>
      </c>
      <c r="AE8" s="64">
        <v>46702</v>
      </c>
      <c r="AF8" s="71">
        <v>497419</v>
      </c>
      <c r="AG8" s="64" t="s">
        <v>59</v>
      </c>
      <c r="AH8" s="60" t="s">
        <v>58</v>
      </c>
      <c r="AI8" s="71">
        <v>12687</v>
      </c>
      <c r="AJ8" s="71">
        <v>445398</v>
      </c>
      <c r="AK8" s="64" t="s">
        <v>59</v>
      </c>
      <c r="AL8" s="71">
        <v>265154</v>
      </c>
      <c r="AM8" s="64" t="s">
        <v>59</v>
      </c>
      <c r="AN8" s="60" t="s">
        <v>58</v>
      </c>
      <c r="AO8" s="71">
        <v>14109</v>
      </c>
      <c r="AP8" s="71">
        <v>163774</v>
      </c>
      <c r="AQ8" s="64">
        <v>14383</v>
      </c>
    </row>
    <row r="9" spans="1:43" s="55" customFormat="1" ht="47.25" x14ac:dyDescent="0.25">
      <c r="A9" s="61" t="s">
        <v>41</v>
      </c>
      <c r="B9" s="62">
        <v>65171</v>
      </c>
      <c r="C9" s="63">
        <v>1746</v>
      </c>
      <c r="D9" s="63" t="s">
        <v>58</v>
      </c>
      <c r="E9" s="63">
        <v>4372</v>
      </c>
      <c r="F9" s="63">
        <v>21633</v>
      </c>
      <c r="G9" s="63">
        <v>6312</v>
      </c>
      <c r="H9" s="63">
        <v>67836</v>
      </c>
      <c r="I9" s="63" t="s">
        <v>59</v>
      </c>
      <c r="J9" s="63" t="s">
        <v>58</v>
      </c>
      <c r="K9" s="63" t="s">
        <v>59</v>
      </c>
      <c r="L9" s="63">
        <f xml:space="preserve"> 60563-M9</f>
        <v>58997</v>
      </c>
      <c r="M9" s="63">
        <v>1566</v>
      </c>
      <c r="N9" s="63">
        <v>118681</v>
      </c>
      <c r="O9" s="63">
        <v>14686</v>
      </c>
      <c r="P9" s="63" t="s">
        <v>58</v>
      </c>
      <c r="Q9" s="63">
        <v>4936</v>
      </c>
      <c r="R9" s="63">
        <f xml:space="preserve"> 63501-S9</f>
        <v>56532</v>
      </c>
      <c r="S9" s="63">
        <v>6969</v>
      </c>
      <c r="T9" s="63">
        <v>88422</v>
      </c>
      <c r="U9" s="63">
        <v>1940</v>
      </c>
      <c r="V9" s="63" t="s">
        <v>58</v>
      </c>
      <c r="W9" s="63">
        <v>7376</v>
      </c>
      <c r="X9" s="63">
        <f xml:space="preserve"> 39023-Y9</f>
        <v>30067</v>
      </c>
      <c r="Y9" s="63">
        <v>8956</v>
      </c>
      <c r="Z9" s="64">
        <v>87822</v>
      </c>
      <c r="AA9" s="64">
        <v>5328</v>
      </c>
      <c r="AB9" s="64" t="s">
        <v>58</v>
      </c>
      <c r="AC9" s="64" t="s">
        <v>59</v>
      </c>
      <c r="AD9" s="64">
        <v>44668</v>
      </c>
      <c r="AE9" s="64">
        <v>4601</v>
      </c>
      <c r="AF9" s="71">
        <v>42694</v>
      </c>
      <c r="AG9" s="64" t="s">
        <v>59</v>
      </c>
      <c r="AH9" s="60" t="s">
        <v>58</v>
      </c>
      <c r="AI9" s="71">
        <v>2465</v>
      </c>
      <c r="AJ9" s="71">
        <v>32242</v>
      </c>
      <c r="AK9" s="71">
        <v>6538</v>
      </c>
      <c r="AL9" s="71">
        <v>127587</v>
      </c>
      <c r="AM9" s="64" t="s">
        <v>59</v>
      </c>
      <c r="AN9" s="60" t="s">
        <v>58</v>
      </c>
      <c r="AO9" s="71">
        <v>7443</v>
      </c>
      <c r="AP9" s="71" t="s">
        <v>59</v>
      </c>
      <c r="AQ9" s="71">
        <v>13368</v>
      </c>
    </row>
    <row r="10" spans="1:43" s="55" customFormat="1" ht="63" x14ac:dyDescent="0.25">
      <c r="A10" s="61" t="s">
        <v>42</v>
      </c>
      <c r="B10" s="62">
        <v>11654</v>
      </c>
      <c r="C10" s="63">
        <v>29</v>
      </c>
      <c r="D10" s="63" t="s">
        <v>58</v>
      </c>
      <c r="E10" s="63">
        <v>735</v>
      </c>
      <c r="F10" s="63">
        <v>3099</v>
      </c>
      <c r="G10" s="63">
        <v>7791</v>
      </c>
      <c r="H10" s="66" t="s">
        <v>59</v>
      </c>
      <c r="I10" s="63" t="s">
        <v>59</v>
      </c>
      <c r="J10" s="63" t="s">
        <v>58</v>
      </c>
      <c r="K10" s="63" t="s">
        <v>58</v>
      </c>
      <c r="L10" s="63" t="s">
        <v>59</v>
      </c>
      <c r="M10" s="63" t="s">
        <v>59</v>
      </c>
      <c r="N10" s="63">
        <v>8723</v>
      </c>
      <c r="O10" s="63" t="s">
        <v>58</v>
      </c>
      <c r="P10" s="63" t="s">
        <v>58</v>
      </c>
      <c r="Q10" s="63" t="s">
        <v>59</v>
      </c>
      <c r="R10" s="66">
        <v>1700</v>
      </c>
      <c r="S10" s="63" t="s">
        <v>59</v>
      </c>
      <c r="T10" s="63">
        <v>7164</v>
      </c>
      <c r="U10" s="63" t="s">
        <v>58</v>
      </c>
      <c r="V10" s="63" t="s">
        <v>58</v>
      </c>
      <c r="W10" s="63" t="s">
        <v>59</v>
      </c>
      <c r="X10" s="66">
        <v>7148</v>
      </c>
      <c r="Y10" s="63" t="s">
        <v>58</v>
      </c>
      <c r="Z10" s="64">
        <v>41388</v>
      </c>
      <c r="AA10" s="64" t="s">
        <v>59</v>
      </c>
      <c r="AB10" s="64" t="s">
        <v>58</v>
      </c>
      <c r="AC10" s="64" t="s">
        <v>59</v>
      </c>
      <c r="AD10" s="64">
        <v>39353</v>
      </c>
      <c r="AE10" s="64" t="s">
        <v>59</v>
      </c>
      <c r="AF10" s="64" t="s">
        <v>59</v>
      </c>
      <c r="AG10" s="64" t="s">
        <v>59</v>
      </c>
      <c r="AH10" s="60" t="s">
        <v>58</v>
      </c>
      <c r="AI10" s="64" t="s">
        <v>59</v>
      </c>
      <c r="AJ10" s="64" t="s">
        <v>59</v>
      </c>
      <c r="AK10" s="64" t="s">
        <v>59</v>
      </c>
      <c r="AL10" s="64" t="s">
        <v>59</v>
      </c>
      <c r="AM10" s="64" t="s">
        <v>59</v>
      </c>
      <c r="AN10" s="60" t="s">
        <v>58</v>
      </c>
      <c r="AO10" s="64">
        <v>1483</v>
      </c>
      <c r="AP10" s="64" t="s">
        <v>59</v>
      </c>
      <c r="AQ10" s="64" t="s">
        <v>59</v>
      </c>
    </row>
    <row r="11" spans="1:43" s="55" customFormat="1" x14ac:dyDescent="0.25">
      <c r="A11" s="61" t="s">
        <v>43</v>
      </c>
      <c r="B11" s="62">
        <v>9619</v>
      </c>
      <c r="C11" s="63">
        <v>105</v>
      </c>
      <c r="D11" s="63" t="s">
        <v>58</v>
      </c>
      <c r="E11" s="63" t="s">
        <v>58</v>
      </c>
      <c r="F11" s="63">
        <v>6810</v>
      </c>
      <c r="G11" s="63">
        <v>2664</v>
      </c>
      <c r="H11" s="63">
        <v>3491</v>
      </c>
      <c r="I11" s="63" t="s">
        <v>59</v>
      </c>
      <c r="J11" s="63" t="s">
        <v>58</v>
      </c>
      <c r="K11" s="63" t="s">
        <v>58</v>
      </c>
      <c r="L11" s="66">
        <v>1828</v>
      </c>
      <c r="M11" s="63" t="s">
        <v>59</v>
      </c>
      <c r="N11" s="63">
        <v>1268</v>
      </c>
      <c r="O11" s="63" t="s">
        <v>58</v>
      </c>
      <c r="P11" s="63" t="s">
        <v>58</v>
      </c>
      <c r="Q11" s="63" t="s">
        <v>58</v>
      </c>
      <c r="R11" s="66" t="s">
        <v>59</v>
      </c>
      <c r="S11" s="66" t="s">
        <v>59</v>
      </c>
      <c r="T11" s="63">
        <v>1712</v>
      </c>
      <c r="U11" s="63" t="s">
        <v>58</v>
      </c>
      <c r="V11" s="63" t="s">
        <v>58</v>
      </c>
      <c r="W11" s="63" t="s">
        <v>58</v>
      </c>
      <c r="X11" s="66" t="s">
        <v>59</v>
      </c>
      <c r="Y11" s="63" t="s">
        <v>59</v>
      </c>
      <c r="Z11" s="64" t="s">
        <v>59</v>
      </c>
      <c r="AA11" s="64" t="s">
        <v>59</v>
      </c>
      <c r="AB11" s="64" t="s">
        <v>58</v>
      </c>
      <c r="AC11" s="64" t="s">
        <v>59</v>
      </c>
      <c r="AD11" s="64" t="s">
        <v>59</v>
      </c>
      <c r="AE11" s="64" t="s">
        <v>59</v>
      </c>
      <c r="AF11" s="64" t="s">
        <v>59</v>
      </c>
      <c r="AG11" s="64" t="s">
        <v>58</v>
      </c>
      <c r="AH11" s="60" t="s">
        <v>58</v>
      </c>
      <c r="AI11" s="64" t="s">
        <v>59</v>
      </c>
      <c r="AJ11" s="64" t="s">
        <v>59</v>
      </c>
      <c r="AK11" s="64" t="s">
        <v>59</v>
      </c>
      <c r="AL11" s="64">
        <v>3889</v>
      </c>
      <c r="AM11" s="64" t="s">
        <v>58</v>
      </c>
      <c r="AN11" s="60" t="s">
        <v>58</v>
      </c>
      <c r="AO11" s="64" t="s">
        <v>58</v>
      </c>
      <c r="AP11" s="64">
        <v>2680</v>
      </c>
      <c r="AQ11" s="64" t="s">
        <v>59</v>
      </c>
    </row>
    <row r="12" spans="1:43" s="55" customFormat="1" ht="47.25" x14ac:dyDescent="0.25">
      <c r="A12" s="61" t="s">
        <v>44</v>
      </c>
      <c r="B12" s="62">
        <v>22329</v>
      </c>
      <c r="C12" s="63">
        <v>2578</v>
      </c>
      <c r="D12" s="63" t="s">
        <v>58</v>
      </c>
      <c r="E12" s="63">
        <v>1758</v>
      </c>
      <c r="F12" s="63">
        <v>16691</v>
      </c>
      <c r="G12" s="63">
        <v>92</v>
      </c>
      <c r="H12" s="63">
        <v>10605</v>
      </c>
      <c r="I12" s="63" t="s">
        <v>59</v>
      </c>
      <c r="J12" s="63" t="s">
        <v>58</v>
      </c>
      <c r="K12" s="63" t="s">
        <v>59</v>
      </c>
      <c r="L12" s="66">
        <v>10108</v>
      </c>
      <c r="M12" s="63" t="s">
        <v>59</v>
      </c>
      <c r="N12" s="63">
        <v>26493</v>
      </c>
      <c r="O12" s="63" t="s">
        <v>59</v>
      </c>
      <c r="P12" s="63" t="s">
        <v>58</v>
      </c>
      <c r="Q12" s="63" t="s">
        <v>59</v>
      </c>
      <c r="R12" s="66">
        <v>25475</v>
      </c>
      <c r="S12" s="63" t="s">
        <v>59</v>
      </c>
      <c r="T12" s="63">
        <v>36343</v>
      </c>
      <c r="U12" s="63" t="s">
        <v>59</v>
      </c>
      <c r="V12" s="63" t="s">
        <v>58</v>
      </c>
      <c r="W12" s="63">
        <v>1502</v>
      </c>
      <c r="X12" s="66">
        <v>26909</v>
      </c>
      <c r="Y12" s="63" t="s">
        <v>59</v>
      </c>
      <c r="Z12" s="64">
        <v>71713</v>
      </c>
      <c r="AA12" s="64" t="s">
        <v>59</v>
      </c>
      <c r="AB12" s="64" t="s">
        <v>58</v>
      </c>
      <c r="AC12" s="64" t="s">
        <v>59</v>
      </c>
      <c r="AD12" s="64">
        <v>60966</v>
      </c>
      <c r="AE12" s="64" t="s">
        <v>59</v>
      </c>
      <c r="AF12" s="71">
        <v>89616</v>
      </c>
      <c r="AG12" s="64" t="s">
        <v>59</v>
      </c>
      <c r="AH12" s="60" t="s">
        <v>58</v>
      </c>
      <c r="AI12" s="71">
        <v>8738</v>
      </c>
      <c r="AJ12" s="71">
        <v>78426</v>
      </c>
      <c r="AK12" s="64" t="s">
        <v>59</v>
      </c>
      <c r="AL12" s="71">
        <v>114534</v>
      </c>
      <c r="AM12" s="64" t="s">
        <v>59</v>
      </c>
      <c r="AN12" s="60" t="s">
        <v>58</v>
      </c>
      <c r="AO12" s="71">
        <v>24895</v>
      </c>
      <c r="AP12" s="71">
        <v>68967</v>
      </c>
      <c r="AQ12" s="64" t="s">
        <v>59</v>
      </c>
    </row>
    <row r="13" spans="1:43" s="55" customFormat="1" x14ac:dyDescent="0.25">
      <c r="A13" s="61" t="s">
        <v>45</v>
      </c>
      <c r="B13" s="62">
        <v>122856</v>
      </c>
      <c r="C13" s="63">
        <v>9969</v>
      </c>
      <c r="D13" s="63" t="s">
        <v>58</v>
      </c>
      <c r="E13" s="63">
        <v>1796</v>
      </c>
      <c r="F13" s="63">
        <v>27262</v>
      </c>
      <c r="G13" s="63">
        <v>83797</v>
      </c>
      <c r="H13" s="63">
        <v>167528</v>
      </c>
      <c r="I13" s="63">
        <v>325</v>
      </c>
      <c r="J13" s="63" t="s">
        <v>58</v>
      </c>
      <c r="K13" s="63" t="s">
        <v>59</v>
      </c>
      <c r="L13" s="63">
        <f xml:space="preserve"> 165584-M13</f>
        <v>62381</v>
      </c>
      <c r="M13" s="63">
        <v>103203</v>
      </c>
      <c r="N13" s="63">
        <v>306590</v>
      </c>
      <c r="O13" s="63" t="s">
        <v>59</v>
      </c>
      <c r="P13" s="63" t="s">
        <v>58</v>
      </c>
      <c r="Q13" s="63">
        <v>118882</v>
      </c>
      <c r="R13" s="63">
        <f xml:space="preserve"> 186994-S13</f>
        <v>32765</v>
      </c>
      <c r="S13" s="63">
        <v>154229</v>
      </c>
      <c r="T13" s="63">
        <v>144628</v>
      </c>
      <c r="U13" s="63">
        <v>11144</v>
      </c>
      <c r="V13" s="63" t="s">
        <v>58</v>
      </c>
      <c r="W13" s="63">
        <v>5534</v>
      </c>
      <c r="X13" s="63">
        <f xml:space="preserve"> 127950-Y13</f>
        <v>29682</v>
      </c>
      <c r="Y13" s="63">
        <v>98268</v>
      </c>
      <c r="Z13" s="64">
        <v>98539</v>
      </c>
      <c r="AA13" s="64">
        <v>11737</v>
      </c>
      <c r="AB13" s="64" t="s">
        <v>58</v>
      </c>
      <c r="AC13" s="64">
        <v>12962</v>
      </c>
      <c r="AD13" s="64">
        <v>49227</v>
      </c>
      <c r="AE13" s="64">
        <v>24613</v>
      </c>
      <c r="AF13" s="71">
        <v>65144</v>
      </c>
      <c r="AG13" s="71">
        <v>1243</v>
      </c>
      <c r="AH13" s="60" t="s">
        <v>58</v>
      </c>
      <c r="AI13" s="71">
        <v>772</v>
      </c>
      <c r="AJ13" s="71">
        <v>25158</v>
      </c>
      <c r="AK13" s="71">
        <v>37971</v>
      </c>
      <c r="AL13" s="71">
        <v>243675</v>
      </c>
      <c r="AM13" s="71" t="s">
        <v>59</v>
      </c>
      <c r="AN13" s="60" t="s">
        <v>58</v>
      </c>
      <c r="AO13" s="71">
        <v>4107</v>
      </c>
      <c r="AP13" s="71">
        <v>5235</v>
      </c>
      <c r="AQ13" s="71">
        <v>228925</v>
      </c>
    </row>
    <row r="14" spans="1:43" s="55" customFormat="1" ht="47.25" x14ac:dyDescent="0.25">
      <c r="A14" s="61" t="s">
        <v>46</v>
      </c>
      <c r="B14" s="62">
        <v>1700</v>
      </c>
      <c r="C14" s="63" t="s">
        <v>58</v>
      </c>
      <c r="D14" s="63" t="s">
        <v>58</v>
      </c>
      <c r="E14" s="63" t="s">
        <v>58</v>
      </c>
      <c r="F14" s="63">
        <v>1674</v>
      </c>
      <c r="G14" s="63" t="s">
        <v>58</v>
      </c>
      <c r="H14" s="66" t="s">
        <v>59</v>
      </c>
      <c r="I14" s="63" t="s">
        <v>58</v>
      </c>
      <c r="J14" s="63" t="s">
        <v>58</v>
      </c>
      <c r="K14" s="63" t="s">
        <v>58</v>
      </c>
      <c r="L14" s="63" t="s">
        <v>59</v>
      </c>
      <c r="M14" s="63" t="s">
        <v>58</v>
      </c>
      <c r="N14" s="66" t="s">
        <v>59</v>
      </c>
      <c r="O14" s="63" t="s">
        <v>58</v>
      </c>
      <c r="P14" s="63" t="s">
        <v>58</v>
      </c>
      <c r="Q14" s="63" t="s">
        <v>58</v>
      </c>
      <c r="R14" s="63" t="s">
        <v>59</v>
      </c>
      <c r="S14" s="63" t="s">
        <v>58</v>
      </c>
      <c r="T14" s="63" t="s">
        <v>59</v>
      </c>
      <c r="U14" s="63" t="s">
        <v>58</v>
      </c>
      <c r="V14" s="63" t="s">
        <v>58</v>
      </c>
      <c r="W14" s="63" t="s">
        <v>58</v>
      </c>
      <c r="X14" s="63" t="s">
        <v>59</v>
      </c>
      <c r="Y14" s="63" t="s">
        <v>58</v>
      </c>
      <c r="Z14" s="64">
        <v>599</v>
      </c>
      <c r="AA14" s="64" t="s">
        <v>58</v>
      </c>
      <c r="AB14" s="64" t="s">
        <v>58</v>
      </c>
      <c r="AC14" s="64" t="s">
        <v>58</v>
      </c>
      <c r="AD14" s="64">
        <v>295</v>
      </c>
      <c r="AE14" s="64" t="s">
        <v>58</v>
      </c>
      <c r="AF14" s="71">
        <v>5213</v>
      </c>
      <c r="AG14" s="64" t="s">
        <v>58</v>
      </c>
      <c r="AH14" s="60" t="s">
        <v>58</v>
      </c>
      <c r="AI14" s="60" t="s">
        <v>58</v>
      </c>
      <c r="AJ14" s="71">
        <v>5213</v>
      </c>
      <c r="AK14" s="64" t="s">
        <v>58</v>
      </c>
      <c r="AL14" s="71" t="s">
        <v>59</v>
      </c>
      <c r="AM14" s="64" t="s">
        <v>58</v>
      </c>
      <c r="AN14" s="60" t="s">
        <v>58</v>
      </c>
      <c r="AO14" s="60" t="s">
        <v>58</v>
      </c>
      <c r="AP14" s="71" t="s">
        <v>59</v>
      </c>
      <c r="AQ14" s="64" t="s">
        <v>58</v>
      </c>
    </row>
    <row r="15" spans="1:43" s="55" customFormat="1" ht="31.5" x14ac:dyDescent="0.25">
      <c r="A15" s="61" t="s">
        <v>47</v>
      </c>
      <c r="B15" s="65">
        <v>155322</v>
      </c>
      <c r="C15" s="63">
        <v>877</v>
      </c>
      <c r="D15" s="63" t="s">
        <v>58</v>
      </c>
      <c r="E15" s="63">
        <v>22094</v>
      </c>
      <c r="F15" s="63">
        <v>128896</v>
      </c>
      <c r="G15" s="63">
        <v>1926</v>
      </c>
      <c r="H15" s="63">
        <v>148992</v>
      </c>
      <c r="I15" s="63">
        <v>240</v>
      </c>
      <c r="J15" s="63" t="s">
        <v>58</v>
      </c>
      <c r="K15" s="63">
        <v>29485</v>
      </c>
      <c r="L15" s="63">
        <f xml:space="preserve"> 119252-M15</f>
        <v>118221</v>
      </c>
      <c r="M15" s="63">
        <v>1031</v>
      </c>
      <c r="N15" s="63">
        <v>226038</v>
      </c>
      <c r="O15" s="63" t="s">
        <v>59</v>
      </c>
      <c r="P15" s="63" t="s">
        <v>58</v>
      </c>
      <c r="Q15" s="63">
        <v>4633</v>
      </c>
      <c r="R15" s="63">
        <v>212148</v>
      </c>
      <c r="S15" s="63" t="s">
        <v>58</v>
      </c>
      <c r="T15" s="63">
        <v>186790</v>
      </c>
      <c r="U15" s="63" t="s">
        <v>59</v>
      </c>
      <c r="V15" s="63" t="s">
        <v>58</v>
      </c>
      <c r="W15" s="63">
        <v>4875</v>
      </c>
      <c r="X15" s="63">
        <v>181037</v>
      </c>
      <c r="Y15" s="63" t="s">
        <v>58</v>
      </c>
      <c r="Z15" s="64">
        <v>661137</v>
      </c>
      <c r="AA15" s="64" t="s">
        <v>59</v>
      </c>
      <c r="AB15" s="64" t="s">
        <v>58</v>
      </c>
      <c r="AC15" s="64">
        <v>1398</v>
      </c>
      <c r="AD15" s="64">
        <v>655660</v>
      </c>
      <c r="AE15" s="64" t="s">
        <v>58</v>
      </c>
      <c r="AF15" s="71">
        <v>193929</v>
      </c>
      <c r="AG15" s="64" t="s">
        <v>59</v>
      </c>
      <c r="AH15" s="60" t="s">
        <v>58</v>
      </c>
      <c r="AI15" s="71">
        <v>17174</v>
      </c>
      <c r="AJ15" s="71">
        <v>173421</v>
      </c>
      <c r="AK15" s="64" t="s">
        <v>58</v>
      </c>
      <c r="AL15" s="71">
        <v>142222</v>
      </c>
      <c r="AM15" s="64" t="s">
        <v>58</v>
      </c>
      <c r="AN15" s="60" t="s">
        <v>58</v>
      </c>
      <c r="AO15" s="71" t="s">
        <v>59</v>
      </c>
      <c r="AP15" s="71">
        <v>141502</v>
      </c>
      <c r="AQ15" s="64" t="s">
        <v>58</v>
      </c>
    </row>
    <row r="16" spans="1:43" s="55" customFormat="1" ht="31.5" x14ac:dyDescent="0.25">
      <c r="A16" s="61" t="s">
        <v>48</v>
      </c>
      <c r="B16" s="62">
        <v>55503</v>
      </c>
      <c r="C16" s="63">
        <v>1450</v>
      </c>
      <c r="D16" s="63" t="s">
        <v>58</v>
      </c>
      <c r="E16" s="63" t="s">
        <v>58</v>
      </c>
      <c r="F16" s="63">
        <v>40773</v>
      </c>
      <c r="G16" s="63">
        <v>11600</v>
      </c>
      <c r="H16" s="63">
        <v>95924</v>
      </c>
      <c r="I16" s="63" t="s">
        <v>58</v>
      </c>
      <c r="J16" s="63" t="s">
        <v>58</v>
      </c>
      <c r="K16" s="63" t="s">
        <v>58</v>
      </c>
      <c r="L16" s="63">
        <v>94103</v>
      </c>
      <c r="M16" s="63" t="s">
        <v>58</v>
      </c>
      <c r="N16" s="63">
        <v>70207</v>
      </c>
      <c r="O16" s="63" t="s">
        <v>58</v>
      </c>
      <c r="P16" s="63" t="s">
        <v>58</v>
      </c>
      <c r="Q16" s="63" t="s">
        <v>58</v>
      </c>
      <c r="R16" s="66">
        <v>69482</v>
      </c>
      <c r="S16" s="63" t="s">
        <v>59</v>
      </c>
      <c r="T16" s="63">
        <v>120000</v>
      </c>
      <c r="U16" s="63" t="s">
        <v>59</v>
      </c>
      <c r="V16" s="63" t="s">
        <v>58</v>
      </c>
      <c r="W16" s="63" t="s">
        <v>58</v>
      </c>
      <c r="X16" s="63">
        <v>118771</v>
      </c>
      <c r="Y16" s="63" t="s">
        <v>58</v>
      </c>
      <c r="Z16" s="64">
        <v>30892</v>
      </c>
      <c r="AA16" s="64" t="s">
        <v>58</v>
      </c>
      <c r="AB16" s="64" t="s">
        <v>58</v>
      </c>
      <c r="AC16" s="64" t="s">
        <v>58</v>
      </c>
      <c r="AD16" s="64">
        <v>30892</v>
      </c>
      <c r="AE16" s="64" t="s">
        <v>58</v>
      </c>
      <c r="AF16" s="71">
        <v>31498</v>
      </c>
      <c r="AG16" s="64" t="s">
        <v>58</v>
      </c>
      <c r="AH16" s="60" t="s">
        <v>58</v>
      </c>
      <c r="AI16" s="64" t="s">
        <v>59</v>
      </c>
      <c r="AJ16" s="71">
        <v>31341</v>
      </c>
      <c r="AK16" s="64" t="s">
        <v>58</v>
      </c>
      <c r="AL16" s="71">
        <v>31940</v>
      </c>
      <c r="AM16" s="64" t="s">
        <v>58</v>
      </c>
      <c r="AN16" s="60" t="s">
        <v>58</v>
      </c>
      <c r="AO16" s="64" t="s">
        <v>58</v>
      </c>
      <c r="AP16" s="71">
        <v>19866</v>
      </c>
      <c r="AQ16" s="64" t="s">
        <v>58</v>
      </c>
    </row>
    <row r="17" spans="1:43" s="55" customFormat="1" ht="31.5" x14ac:dyDescent="0.25">
      <c r="A17" s="61" t="s">
        <v>49</v>
      </c>
      <c r="B17" s="62">
        <v>287</v>
      </c>
      <c r="C17" s="63" t="s">
        <v>58</v>
      </c>
      <c r="D17" s="63" t="s">
        <v>58</v>
      </c>
      <c r="E17" s="63" t="s">
        <v>58</v>
      </c>
      <c r="F17" s="63">
        <v>287</v>
      </c>
      <c r="G17" s="63" t="s">
        <v>58</v>
      </c>
      <c r="H17" s="66" t="s">
        <v>59</v>
      </c>
      <c r="I17" s="63" t="s">
        <v>58</v>
      </c>
      <c r="J17" s="63" t="s">
        <v>58</v>
      </c>
      <c r="K17" s="63" t="s">
        <v>59</v>
      </c>
      <c r="L17" s="63" t="s">
        <v>59</v>
      </c>
      <c r="M17" s="63" t="s">
        <v>58</v>
      </c>
      <c r="N17" s="66" t="s">
        <v>59</v>
      </c>
      <c r="O17" s="63" t="s">
        <v>58</v>
      </c>
      <c r="P17" s="63" t="s">
        <v>58</v>
      </c>
      <c r="Q17" s="63" t="s">
        <v>59</v>
      </c>
      <c r="R17" s="63" t="s">
        <v>59</v>
      </c>
      <c r="S17" s="63" t="s">
        <v>59</v>
      </c>
      <c r="T17" s="63" t="s">
        <v>59</v>
      </c>
      <c r="U17" s="63" t="s">
        <v>58</v>
      </c>
      <c r="V17" s="63" t="s">
        <v>58</v>
      </c>
      <c r="W17" s="63" t="s">
        <v>59</v>
      </c>
      <c r="X17" s="63" t="s">
        <v>59</v>
      </c>
      <c r="Y17" s="63" t="s">
        <v>58</v>
      </c>
      <c r="Z17" s="64">
        <v>2162</v>
      </c>
      <c r="AA17" s="64" t="s">
        <v>59</v>
      </c>
      <c r="AB17" s="64" t="s">
        <v>58</v>
      </c>
      <c r="AC17" s="64" t="s">
        <v>59</v>
      </c>
      <c r="AD17" s="64">
        <v>325</v>
      </c>
      <c r="AE17" s="64" t="s">
        <v>58</v>
      </c>
      <c r="AF17" s="71">
        <v>6667</v>
      </c>
      <c r="AG17" s="64" t="s">
        <v>59</v>
      </c>
      <c r="AH17" s="60" t="s">
        <v>58</v>
      </c>
      <c r="AI17" s="71">
        <v>789</v>
      </c>
      <c r="AJ17" s="71">
        <v>5778</v>
      </c>
      <c r="AK17" s="64" t="s">
        <v>58</v>
      </c>
      <c r="AL17" s="71">
        <v>7003</v>
      </c>
      <c r="AM17" s="64" t="s">
        <v>58</v>
      </c>
      <c r="AN17" s="60" t="s">
        <v>58</v>
      </c>
      <c r="AO17" s="71">
        <v>6731</v>
      </c>
      <c r="AP17" s="71" t="s">
        <v>59</v>
      </c>
      <c r="AQ17" s="64" t="s">
        <v>58</v>
      </c>
    </row>
    <row r="18" spans="1:43" s="55" customFormat="1" ht="31.5" x14ac:dyDescent="0.25">
      <c r="A18" s="61" t="s">
        <v>50</v>
      </c>
      <c r="B18" s="62">
        <v>2465</v>
      </c>
      <c r="C18" s="63" t="s">
        <v>58</v>
      </c>
      <c r="D18" s="63" t="s">
        <v>58</v>
      </c>
      <c r="E18" s="63" t="s">
        <v>58</v>
      </c>
      <c r="F18" s="63">
        <v>2432</v>
      </c>
      <c r="G18" s="63" t="s">
        <v>58</v>
      </c>
      <c r="H18" s="63">
        <v>1156</v>
      </c>
      <c r="I18" s="63" t="s">
        <v>58</v>
      </c>
      <c r="J18" s="63" t="s">
        <v>58</v>
      </c>
      <c r="K18" s="63" t="s">
        <v>58</v>
      </c>
      <c r="L18" s="66">
        <v>1150</v>
      </c>
      <c r="M18" s="63" t="s">
        <v>59</v>
      </c>
      <c r="N18" s="66" t="s">
        <v>59</v>
      </c>
      <c r="O18" s="63" t="s">
        <v>58</v>
      </c>
      <c r="P18" s="63" t="s">
        <v>58</v>
      </c>
      <c r="Q18" s="63" t="s">
        <v>58</v>
      </c>
      <c r="R18" s="63" t="s">
        <v>59</v>
      </c>
      <c r="S18" s="63" t="s">
        <v>59</v>
      </c>
      <c r="T18" s="63">
        <v>7249</v>
      </c>
      <c r="U18" s="63" t="s">
        <v>59</v>
      </c>
      <c r="V18" s="63" t="s">
        <v>58</v>
      </c>
      <c r="W18" s="63" t="s">
        <v>58</v>
      </c>
      <c r="X18" s="63" t="s">
        <v>59</v>
      </c>
      <c r="Y18" s="63" t="s">
        <v>59</v>
      </c>
      <c r="Z18" s="64">
        <v>429613</v>
      </c>
      <c r="AA18" s="64" t="s">
        <v>59</v>
      </c>
      <c r="AB18" s="64" t="s">
        <v>58</v>
      </c>
      <c r="AC18" s="64" t="s">
        <v>59</v>
      </c>
      <c r="AD18" s="64">
        <v>421267</v>
      </c>
      <c r="AE18" s="64" t="s">
        <v>59</v>
      </c>
      <c r="AF18" s="64" t="s">
        <v>58</v>
      </c>
      <c r="AG18" s="64" t="s">
        <v>58</v>
      </c>
      <c r="AH18" s="64" t="s">
        <v>58</v>
      </c>
      <c r="AI18" s="64" t="s">
        <v>58</v>
      </c>
      <c r="AJ18" s="64" t="s">
        <v>58</v>
      </c>
      <c r="AK18" s="64" t="s">
        <v>58</v>
      </c>
      <c r="AL18" s="64" t="s">
        <v>59</v>
      </c>
      <c r="AM18" s="64" t="s">
        <v>58</v>
      </c>
      <c r="AN18" s="64" t="s">
        <v>58</v>
      </c>
      <c r="AO18" s="64" t="s">
        <v>58</v>
      </c>
      <c r="AP18" s="64" t="s">
        <v>59</v>
      </c>
      <c r="AQ18" s="64" t="s">
        <v>59</v>
      </c>
    </row>
    <row r="19" spans="1:43" s="55" customFormat="1" ht="47.25" x14ac:dyDescent="0.25">
      <c r="A19" s="61" t="s">
        <v>51</v>
      </c>
      <c r="B19" s="62">
        <v>179</v>
      </c>
      <c r="C19" s="63" t="s">
        <v>58</v>
      </c>
      <c r="D19" s="63" t="s">
        <v>58</v>
      </c>
      <c r="E19" s="63" t="s">
        <v>58</v>
      </c>
      <c r="F19" s="63">
        <v>149</v>
      </c>
      <c r="G19" s="63">
        <v>30</v>
      </c>
      <c r="H19" s="63" t="s">
        <v>58</v>
      </c>
      <c r="I19" s="63" t="s">
        <v>58</v>
      </c>
      <c r="J19" s="63" t="s">
        <v>58</v>
      </c>
      <c r="K19" s="63" t="s">
        <v>58</v>
      </c>
      <c r="L19" s="63" t="s">
        <v>58</v>
      </c>
      <c r="M19" s="63" t="s">
        <v>58</v>
      </c>
      <c r="N19" s="66" t="s">
        <v>59</v>
      </c>
      <c r="O19" s="63" t="s">
        <v>58</v>
      </c>
      <c r="P19" s="63" t="s">
        <v>58</v>
      </c>
      <c r="Q19" s="63" t="s">
        <v>58</v>
      </c>
      <c r="R19" s="63" t="s">
        <v>59</v>
      </c>
      <c r="S19" s="63" t="s">
        <v>59</v>
      </c>
      <c r="T19" s="63">
        <v>4444</v>
      </c>
      <c r="U19" s="63" t="s">
        <v>58</v>
      </c>
      <c r="V19" s="63" t="s">
        <v>58</v>
      </c>
      <c r="W19" s="63" t="s">
        <v>59</v>
      </c>
      <c r="X19" s="63" t="s">
        <v>59</v>
      </c>
      <c r="Y19" s="63" t="s">
        <v>59</v>
      </c>
      <c r="Z19" s="64">
        <v>101453</v>
      </c>
      <c r="AA19" s="64" t="s">
        <v>58</v>
      </c>
      <c r="AB19" s="64" t="s">
        <v>58</v>
      </c>
      <c r="AC19" s="64" t="s">
        <v>59</v>
      </c>
      <c r="AD19" s="64">
        <v>31568</v>
      </c>
      <c r="AE19" s="64" t="s">
        <v>59</v>
      </c>
      <c r="AF19" s="71">
        <v>76305</v>
      </c>
      <c r="AG19" s="64" t="s">
        <v>58</v>
      </c>
      <c r="AH19" s="60" t="s">
        <v>58</v>
      </c>
      <c r="AI19" s="64" t="s">
        <v>58</v>
      </c>
      <c r="AJ19" s="71">
        <v>18149</v>
      </c>
      <c r="AK19" s="64" t="s">
        <v>59</v>
      </c>
      <c r="AL19" s="71">
        <v>29985</v>
      </c>
      <c r="AM19" s="64" t="s">
        <v>59</v>
      </c>
      <c r="AN19" s="60" t="s">
        <v>58</v>
      </c>
      <c r="AO19" s="64" t="s">
        <v>58</v>
      </c>
      <c r="AP19" s="71">
        <v>17122</v>
      </c>
      <c r="AQ19" s="64" t="s">
        <v>59</v>
      </c>
    </row>
    <row r="20" spans="1:43" s="55" customFormat="1" ht="63" x14ac:dyDescent="0.25">
      <c r="A20" s="61" t="s">
        <v>52</v>
      </c>
      <c r="B20" s="62" t="s">
        <v>59</v>
      </c>
      <c r="C20" s="62" t="s">
        <v>58</v>
      </c>
      <c r="D20" s="62" t="s">
        <v>58</v>
      </c>
      <c r="E20" s="62" t="s">
        <v>58</v>
      </c>
      <c r="F20" s="62" t="s">
        <v>59</v>
      </c>
      <c r="G20" s="62" t="s">
        <v>59</v>
      </c>
      <c r="H20" s="66" t="s">
        <v>58</v>
      </c>
      <c r="I20" s="63" t="s">
        <v>58</v>
      </c>
      <c r="J20" s="63" t="s">
        <v>58</v>
      </c>
      <c r="K20" s="63" t="s">
        <v>58</v>
      </c>
      <c r="L20" s="63" t="s">
        <v>58</v>
      </c>
      <c r="M20" s="63" t="s">
        <v>58</v>
      </c>
      <c r="N20" s="66" t="s">
        <v>58</v>
      </c>
      <c r="O20" s="63" t="s">
        <v>58</v>
      </c>
      <c r="P20" s="63" t="s">
        <v>58</v>
      </c>
      <c r="Q20" s="63" t="s">
        <v>58</v>
      </c>
      <c r="R20" s="63" t="s">
        <v>58</v>
      </c>
      <c r="S20" s="63" t="s">
        <v>58</v>
      </c>
      <c r="T20" s="63" t="s">
        <v>59</v>
      </c>
      <c r="U20" s="63" t="s">
        <v>58</v>
      </c>
      <c r="V20" s="63" t="s">
        <v>58</v>
      </c>
      <c r="W20" s="63" t="s">
        <v>58</v>
      </c>
      <c r="X20" s="63" t="s">
        <v>59</v>
      </c>
      <c r="Y20" s="63" t="s">
        <v>59</v>
      </c>
      <c r="Z20" s="64" t="s">
        <v>58</v>
      </c>
      <c r="AA20" s="64" t="s">
        <v>58</v>
      </c>
      <c r="AB20" s="64" t="s">
        <v>58</v>
      </c>
      <c r="AC20" s="64" t="s">
        <v>58</v>
      </c>
      <c r="AD20" s="64" t="s">
        <v>58</v>
      </c>
      <c r="AE20" s="64" t="s">
        <v>58</v>
      </c>
      <c r="AF20" s="64" t="s">
        <v>58</v>
      </c>
      <c r="AG20" s="64" t="s">
        <v>58</v>
      </c>
      <c r="AH20" s="64" t="s">
        <v>58</v>
      </c>
      <c r="AI20" s="64" t="s">
        <v>58</v>
      </c>
      <c r="AJ20" s="64" t="s">
        <v>58</v>
      </c>
      <c r="AK20" s="64" t="s">
        <v>58</v>
      </c>
      <c r="AL20" s="64" t="s">
        <v>58</v>
      </c>
      <c r="AM20" s="64" t="s">
        <v>58</v>
      </c>
      <c r="AN20" s="64" t="s">
        <v>58</v>
      </c>
      <c r="AO20" s="64" t="s">
        <v>58</v>
      </c>
      <c r="AP20" s="64" t="s">
        <v>58</v>
      </c>
      <c r="AQ20" s="64" t="s">
        <v>58</v>
      </c>
    </row>
    <row r="21" spans="1:43" s="55" customFormat="1" x14ac:dyDescent="0.25">
      <c r="A21" s="61" t="s">
        <v>53</v>
      </c>
      <c r="B21" s="62" t="s">
        <v>58</v>
      </c>
      <c r="C21" s="62" t="s">
        <v>58</v>
      </c>
      <c r="D21" s="62" t="s">
        <v>58</v>
      </c>
      <c r="E21" s="62" t="s">
        <v>58</v>
      </c>
      <c r="F21" s="62" t="s">
        <v>58</v>
      </c>
      <c r="G21" s="62" t="s">
        <v>58</v>
      </c>
      <c r="H21" s="63" t="s">
        <v>58</v>
      </c>
      <c r="I21" s="63" t="s">
        <v>58</v>
      </c>
      <c r="J21" s="63" t="s">
        <v>58</v>
      </c>
      <c r="K21" s="63" t="s">
        <v>58</v>
      </c>
      <c r="L21" s="63" t="s">
        <v>58</v>
      </c>
      <c r="M21" s="63" t="s">
        <v>58</v>
      </c>
      <c r="N21" s="63" t="s">
        <v>58</v>
      </c>
      <c r="O21" s="63" t="s">
        <v>58</v>
      </c>
      <c r="P21" s="63" t="s">
        <v>58</v>
      </c>
      <c r="Q21" s="63" t="s">
        <v>58</v>
      </c>
      <c r="R21" s="63" t="s">
        <v>58</v>
      </c>
      <c r="S21" s="63" t="s">
        <v>58</v>
      </c>
      <c r="T21" s="63" t="s">
        <v>58</v>
      </c>
      <c r="U21" s="63" t="s">
        <v>58</v>
      </c>
      <c r="V21" s="63" t="s">
        <v>58</v>
      </c>
      <c r="W21" s="63" t="s">
        <v>58</v>
      </c>
      <c r="X21" s="63" t="s">
        <v>58</v>
      </c>
      <c r="Y21" s="63" t="s">
        <v>58</v>
      </c>
      <c r="Z21" s="64" t="s">
        <v>58</v>
      </c>
      <c r="AA21" s="64" t="s">
        <v>58</v>
      </c>
      <c r="AB21" s="64" t="s">
        <v>58</v>
      </c>
      <c r="AC21" s="64" t="s">
        <v>58</v>
      </c>
      <c r="AD21" s="64" t="s">
        <v>58</v>
      </c>
      <c r="AE21" s="64" t="s">
        <v>58</v>
      </c>
      <c r="AF21" s="64" t="s">
        <v>58</v>
      </c>
      <c r="AG21" s="64" t="s">
        <v>58</v>
      </c>
      <c r="AH21" s="64" t="s">
        <v>58</v>
      </c>
      <c r="AI21" s="64" t="s">
        <v>58</v>
      </c>
      <c r="AJ21" s="64" t="s">
        <v>58</v>
      </c>
      <c r="AK21" s="64" t="s">
        <v>58</v>
      </c>
      <c r="AL21" s="64" t="s">
        <v>58</v>
      </c>
      <c r="AM21" s="64" t="s">
        <v>58</v>
      </c>
      <c r="AN21" s="64" t="s">
        <v>58</v>
      </c>
      <c r="AO21" s="64" t="s">
        <v>58</v>
      </c>
      <c r="AP21" s="64" t="s">
        <v>58</v>
      </c>
      <c r="AQ21" s="64" t="s">
        <v>58</v>
      </c>
    </row>
    <row r="22" spans="1:43" s="55" customFormat="1" ht="47.25" x14ac:dyDescent="0.25">
      <c r="A22" s="61" t="s">
        <v>54</v>
      </c>
      <c r="B22" s="62" t="s">
        <v>59</v>
      </c>
      <c r="C22" s="62" t="s">
        <v>58</v>
      </c>
      <c r="D22" s="62" t="s">
        <v>58</v>
      </c>
      <c r="E22" s="62" t="s">
        <v>59</v>
      </c>
      <c r="F22" s="62" t="s">
        <v>59</v>
      </c>
      <c r="G22" s="62" t="s">
        <v>58</v>
      </c>
      <c r="H22" s="63" t="s">
        <v>58</v>
      </c>
      <c r="I22" s="63" t="s">
        <v>58</v>
      </c>
      <c r="J22" s="63" t="s">
        <v>58</v>
      </c>
      <c r="K22" s="63" t="s">
        <v>58</v>
      </c>
      <c r="L22" s="63" t="s">
        <v>58</v>
      </c>
      <c r="M22" s="63" t="s">
        <v>58</v>
      </c>
      <c r="N22" s="63" t="s">
        <v>58</v>
      </c>
      <c r="O22" s="63" t="s">
        <v>58</v>
      </c>
      <c r="P22" s="63" t="s">
        <v>58</v>
      </c>
      <c r="Q22" s="63" t="s">
        <v>58</v>
      </c>
      <c r="R22" s="63" t="s">
        <v>58</v>
      </c>
      <c r="S22" s="63" t="s">
        <v>58</v>
      </c>
      <c r="T22" s="63" t="s">
        <v>59</v>
      </c>
      <c r="U22" s="63" t="s">
        <v>59</v>
      </c>
      <c r="V22" s="63" t="s">
        <v>58</v>
      </c>
      <c r="W22" s="63" t="s">
        <v>58</v>
      </c>
      <c r="X22" s="63" t="s">
        <v>58</v>
      </c>
      <c r="Y22" s="63" t="s">
        <v>58</v>
      </c>
      <c r="Z22" s="64" t="s">
        <v>58</v>
      </c>
      <c r="AA22" s="64" t="s">
        <v>58</v>
      </c>
      <c r="AB22" s="64" t="s">
        <v>58</v>
      </c>
      <c r="AC22" s="64" t="s">
        <v>58</v>
      </c>
      <c r="AD22" s="64" t="s">
        <v>58</v>
      </c>
      <c r="AE22" s="64" t="s">
        <v>58</v>
      </c>
      <c r="AF22" s="64" t="s">
        <v>58</v>
      </c>
      <c r="AG22" s="64" t="s">
        <v>58</v>
      </c>
      <c r="AH22" s="64" t="s">
        <v>58</v>
      </c>
      <c r="AI22" s="64" t="s">
        <v>58</v>
      </c>
      <c r="AJ22" s="64" t="s">
        <v>58</v>
      </c>
      <c r="AK22" s="64" t="s">
        <v>58</v>
      </c>
      <c r="AL22" s="64" t="s">
        <v>58</v>
      </c>
      <c r="AM22" s="64" t="s">
        <v>58</v>
      </c>
      <c r="AN22" s="64" t="s">
        <v>58</v>
      </c>
      <c r="AO22" s="64" t="s">
        <v>58</v>
      </c>
      <c r="AP22" s="64" t="s">
        <v>58</v>
      </c>
      <c r="AQ22" s="64" t="s">
        <v>58</v>
      </c>
    </row>
    <row r="23" spans="1:43" s="55" customFormat="1" ht="47.25" x14ac:dyDescent="0.25">
      <c r="A23" s="61" t="s">
        <v>55</v>
      </c>
      <c r="B23" s="62">
        <v>4061</v>
      </c>
      <c r="C23" s="63" t="s">
        <v>58</v>
      </c>
      <c r="D23" s="63" t="s">
        <v>58</v>
      </c>
      <c r="E23" s="63" t="s">
        <v>58</v>
      </c>
      <c r="F23" s="63">
        <v>2795</v>
      </c>
      <c r="G23" s="63" t="s">
        <v>58</v>
      </c>
      <c r="H23" s="66" t="s">
        <v>59</v>
      </c>
      <c r="I23" s="63" t="s">
        <v>58</v>
      </c>
      <c r="J23" s="63" t="s">
        <v>58</v>
      </c>
      <c r="K23" s="63" t="s">
        <v>58</v>
      </c>
      <c r="L23" s="63" t="s">
        <v>59</v>
      </c>
      <c r="M23" s="63" t="s">
        <v>59</v>
      </c>
      <c r="N23" s="66" t="s">
        <v>59</v>
      </c>
      <c r="O23" s="63" t="s">
        <v>58</v>
      </c>
      <c r="P23" s="63" t="s">
        <v>58</v>
      </c>
      <c r="Q23" s="63" t="s">
        <v>58</v>
      </c>
      <c r="R23" s="63" t="s">
        <v>59</v>
      </c>
      <c r="S23" s="63" t="s">
        <v>59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4" t="s">
        <v>59</v>
      </c>
      <c r="AA23" s="64" t="s">
        <v>58</v>
      </c>
      <c r="AB23" s="64" t="s">
        <v>58</v>
      </c>
      <c r="AC23" s="64" t="s">
        <v>58</v>
      </c>
      <c r="AD23" s="64" t="s">
        <v>59</v>
      </c>
      <c r="AE23" s="64" t="s">
        <v>58</v>
      </c>
      <c r="AF23" s="64" t="s">
        <v>58</v>
      </c>
      <c r="AG23" s="64" t="s">
        <v>58</v>
      </c>
      <c r="AH23" s="64" t="s">
        <v>58</v>
      </c>
      <c r="AI23" s="64" t="s">
        <v>58</v>
      </c>
      <c r="AJ23" s="64" t="s">
        <v>58</v>
      </c>
      <c r="AK23" s="64" t="s">
        <v>58</v>
      </c>
      <c r="AL23" s="64" t="s">
        <v>59</v>
      </c>
      <c r="AM23" s="64" t="s">
        <v>58</v>
      </c>
      <c r="AN23" s="64" t="s">
        <v>58</v>
      </c>
      <c r="AO23" s="64" t="s">
        <v>58</v>
      </c>
      <c r="AP23" s="64" t="s">
        <v>59</v>
      </c>
      <c r="AQ23" s="64" t="s">
        <v>59</v>
      </c>
    </row>
    <row r="24" spans="1:43" s="55" customFormat="1" ht="31.5" x14ac:dyDescent="0.25">
      <c r="A24" s="61" t="s">
        <v>56</v>
      </c>
      <c r="B24" s="62">
        <v>729</v>
      </c>
      <c r="C24" s="63" t="s">
        <v>58</v>
      </c>
      <c r="D24" s="63" t="s">
        <v>58</v>
      </c>
      <c r="E24" s="63" t="s">
        <v>58</v>
      </c>
      <c r="F24" s="63">
        <v>26</v>
      </c>
      <c r="G24" s="63">
        <v>703</v>
      </c>
      <c r="H24" s="66" t="s">
        <v>59</v>
      </c>
      <c r="I24" s="63" t="s">
        <v>58</v>
      </c>
      <c r="J24" s="63" t="s">
        <v>58</v>
      </c>
      <c r="K24" s="63" t="s">
        <v>58</v>
      </c>
      <c r="L24" s="63" t="s">
        <v>59</v>
      </c>
      <c r="M24" s="63" t="s">
        <v>59</v>
      </c>
      <c r="N24" s="66" t="s">
        <v>59</v>
      </c>
      <c r="O24" s="63" t="s">
        <v>58</v>
      </c>
      <c r="P24" s="63" t="s">
        <v>58</v>
      </c>
      <c r="Q24" s="63" t="s">
        <v>58</v>
      </c>
      <c r="R24" s="63" t="s">
        <v>59</v>
      </c>
      <c r="S24" s="63" t="s">
        <v>59</v>
      </c>
      <c r="T24" s="63" t="s">
        <v>59</v>
      </c>
      <c r="U24" s="63" t="s">
        <v>59</v>
      </c>
      <c r="V24" s="63" t="s">
        <v>58</v>
      </c>
      <c r="W24" s="63" t="s">
        <v>58</v>
      </c>
      <c r="X24" s="63" t="s">
        <v>59</v>
      </c>
      <c r="Y24" s="63" t="s">
        <v>59</v>
      </c>
      <c r="Z24" s="64" t="s">
        <v>59</v>
      </c>
      <c r="AA24" s="64" t="s">
        <v>59</v>
      </c>
      <c r="AB24" s="64" t="s">
        <v>58</v>
      </c>
      <c r="AC24" s="64" t="s">
        <v>58</v>
      </c>
      <c r="AD24" s="64" t="s">
        <v>59</v>
      </c>
      <c r="AE24" s="64" t="s">
        <v>58</v>
      </c>
      <c r="AF24" s="64" t="s">
        <v>58</v>
      </c>
      <c r="AG24" s="64" t="s">
        <v>58</v>
      </c>
      <c r="AH24" s="64" t="s">
        <v>58</v>
      </c>
      <c r="AI24" s="64" t="s">
        <v>58</v>
      </c>
      <c r="AJ24" s="64" t="s">
        <v>58</v>
      </c>
      <c r="AK24" s="64" t="s">
        <v>58</v>
      </c>
      <c r="AL24" s="64" t="s">
        <v>59</v>
      </c>
      <c r="AM24" s="64" t="s">
        <v>58</v>
      </c>
      <c r="AN24" s="64" t="s">
        <v>58</v>
      </c>
      <c r="AO24" s="64" t="s">
        <v>59</v>
      </c>
      <c r="AP24" s="64" t="s">
        <v>58</v>
      </c>
      <c r="AQ24" s="64" t="s">
        <v>58</v>
      </c>
    </row>
    <row r="25" spans="1:43" customFormat="1" ht="15" x14ac:dyDescent="0.25"/>
    <row r="26" spans="1:43" customFormat="1" x14ac:dyDescent="0.25">
      <c r="A26" s="55" t="s">
        <v>62</v>
      </c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zoomScale="80" zoomScaleNormal="80" workbookViewId="0">
      <pane xSplit="1" topLeftCell="B1" activePane="topRight" state="frozen"/>
      <selection pane="topRight"/>
    </sheetView>
  </sheetViews>
  <sheetFormatPr defaultColWidth="9.140625" defaultRowHeight="15.75" x14ac:dyDescent="0.25"/>
  <cols>
    <col min="1" max="1" width="36.42578125" style="2" customWidth="1"/>
    <col min="2" max="4" width="10.7109375" style="2" customWidth="1"/>
    <col min="5" max="5" width="14.7109375" style="2" customWidth="1"/>
    <col min="6" max="6" width="15.7109375" style="2" customWidth="1"/>
    <col min="7" max="7" width="16.140625" style="2" customWidth="1"/>
    <col min="8" max="10" width="10.7109375" style="2" customWidth="1"/>
    <col min="11" max="11" width="14.140625" style="2" customWidth="1"/>
    <col min="12" max="12" width="15.140625" style="2" customWidth="1"/>
    <col min="13" max="13" width="16.140625" style="2" customWidth="1"/>
    <col min="14" max="16" width="10.7109375" style="2" customWidth="1"/>
    <col min="17" max="17" width="14.42578125" style="2" customWidth="1"/>
    <col min="18" max="18" width="16" style="2" customWidth="1"/>
    <col min="19" max="19" width="16.28515625" style="2" customWidth="1"/>
    <col min="20" max="22" width="10.7109375" style="2" customWidth="1"/>
    <col min="23" max="23" width="14" style="2" customWidth="1"/>
    <col min="24" max="24" width="16" style="2" customWidth="1"/>
    <col min="25" max="25" width="16.28515625" style="2" customWidth="1"/>
    <col min="26" max="58" width="10.7109375" style="2" customWidth="1"/>
    <col min="59" max="59" width="14" style="2" customWidth="1"/>
    <col min="60" max="60" width="15.140625" style="2" customWidth="1"/>
    <col min="61" max="61" width="15.7109375" style="2" customWidth="1"/>
    <col min="62" max="70" width="10.7109375" style="2" customWidth="1"/>
    <col min="71" max="71" width="14.140625" style="2" customWidth="1"/>
    <col min="72" max="72" width="15.5703125" style="2" customWidth="1"/>
    <col min="73" max="73" width="16.140625" style="2" customWidth="1"/>
    <col min="74" max="76" width="10.7109375" style="2" customWidth="1"/>
    <col min="77" max="77" width="14.7109375" style="2" customWidth="1"/>
    <col min="78" max="78" width="15.28515625" style="2" customWidth="1"/>
    <col min="79" max="79" width="16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81" t="s">
        <v>60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1:79" x14ac:dyDescent="0.25">
      <c r="A3" s="83"/>
      <c r="B3" s="82">
        <v>2004</v>
      </c>
      <c r="C3" s="82"/>
      <c r="D3" s="82"/>
      <c r="E3" s="82"/>
      <c r="F3" s="82"/>
      <c r="G3" s="82"/>
      <c r="H3" s="82">
        <v>2005</v>
      </c>
      <c r="I3" s="82"/>
      <c r="J3" s="82"/>
      <c r="K3" s="82"/>
      <c r="L3" s="82"/>
      <c r="M3" s="82"/>
      <c r="N3" s="82">
        <v>2006</v>
      </c>
      <c r="O3" s="82"/>
      <c r="P3" s="82"/>
      <c r="Q3" s="82"/>
      <c r="R3" s="82"/>
      <c r="S3" s="82"/>
      <c r="T3" s="82">
        <v>2007</v>
      </c>
      <c r="U3" s="82"/>
      <c r="V3" s="82"/>
      <c r="W3" s="82"/>
      <c r="X3" s="82"/>
      <c r="Y3" s="82"/>
      <c r="Z3" s="82">
        <v>2008</v>
      </c>
      <c r="AA3" s="82"/>
      <c r="AB3" s="82"/>
      <c r="AC3" s="82"/>
      <c r="AD3" s="82"/>
      <c r="AE3" s="82"/>
      <c r="AF3" s="82">
        <v>2009</v>
      </c>
      <c r="AG3" s="82"/>
      <c r="AH3" s="82"/>
      <c r="AI3" s="82"/>
      <c r="AJ3" s="82"/>
      <c r="AK3" s="82"/>
      <c r="AL3" s="82">
        <v>2010</v>
      </c>
      <c r="AM3" s="82"/>
      <c r="AN3" s="82"/>
      <c r="AO3" s="82"/>
      <c r="AP3" s="82"/>
      <c r="AQ3" s="82"/>
      <c r="AR3" s="82">
        <v>2011</v>
      </c>
      <c r="AS3" s="82"/>
      <c r="AT3" s="82"/>
      <c r="AU3" s="82"/>
      <c r="AV3" s="82"/>
      <c r="AW3" s="82"/>
      <c r="AX3" s="82">
        <v>2012</v>
      </c>
      <c r="AY3" s="82"/>
      <c r="AZ3" s="82"/>
      <c r="BA3" s="82"/>
      <c r="BB3" s="82"/>
      <c r="BC3" s="82"/>
      <c r="BD3" s="82">
        <v>2013</v>
      </c>
      <c r="BE3" s="82"/>
      <c r="BF3" s="82"/>
      <c r="BG3" s="82"/>
      <c r="BH3" s="82"/>
      <c r="BI3" s="82"/>
      <c r="BJ3" s="82">
        <v>2014</v>
      </c>
      <c r="BK3" s="82"/>
      <c r="BL3" s="82"/>
      <c r="BM3" s="82"/>
      <c r="BN3" s="82"/>
      <c r="BO3" s="82"/>
      <c r="BP3" s="82">
        <v>2015</v>
      </c>
      <c r="BQ3" s="82"/>
      <c r="BR3" s="82"/>
      <c r="BS3" s="82"/>
      <c r="BT3" s="82"/>
      <c r="BU3" s="82"/>
      <c r="BV3" s="82">
        <v>2016</v>
      </c>
      <c r="BW3" s="82"/>
      <c r="BX3" s="82"/>
      <c r="BY3" s="82"/>
      <c r="BZ3" s="82"/>
      <c r="CA3" s="82"/>
    </row>
    <row r="4" spans="1:79" ht="63" x14ac:dyDescent="0.25">
      <c r="A4" s="83"/>
      <c r="B4" s="15" t="s">
        <v>24</v>
      </c>
      <c r="C4" s="15" t="s">
        <v>30</v>
      </c>
      <c r="D4" s="20" t="s">
        <v>57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20" t="s">
        <v>57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30</v>
      </c>
      <c r="P4" s="20" t="s">
        <v>57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20" t="s">
        <v>57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30</v>
      </c>
      <c r="AB4" s="20" t="s">
        <v>57</v>
      </c>
      <c r="AC4" s="15" t="s">
        <v>26</v>
      </c>
      <c r="AD4" s="15" t="s">
        <v>27</v>
      </c>
      <c r="AE4" s="15" t="s">
        <v>28</v>
      </c>
      <c r="AF4" s="15" t="s">
        <v>24</v>
      </c>
      <c r="AG4" s="15" t="s">
        <v>30</v>
      </c>
      <c r="AH4" s="20" t="s">
        <v>57</v>
      </c>
      <c r="AI4" s="15" t="s">
        <v>26</v>
      </c>
      <c r="AJ4" s="15" t="s">
        <v>27</v>
      </c>
      <c r="AK4" s="15" t="s">
        <v>28</v>
      </c>
      <c r="AL4" s="15" t="s">
        <v>24</v>
      </c>
      <c r="AM4" s="15" t="s">
        <v>30</v>
      </c>
      <c r="AN4" s="20" t="s">
        <v>57</v>
      </c>
      <c r="AO4" s="15" t="s">
        <v>26</v>
      </c>
      <c r="AP4" s="15" t="s">
        <v>27</v>
      </c>
      <c r="AQ4" s="15" t="s">
        <v>28</v>
      </c>
      <c r="AR4" s="15" t="s">
        <v>24</v>
      </c>
      <c r="AS4" s="15" t="s">
        <v>30</v>
      </c>
      <c r="AT4" s="20" t="s">
        <v>57</v>
      </c>
      <c r="AU4" s="15" t="s">
        <v>26</v>
      </c>
      <c r="AV4" s="15" t="s">
        <v>27</v>
      </c>
      <c r="AW4" s="15" t="s">
        <v>28</v>
      </c>
      <c r="AX4" s="15" t="s">
        <v>24</v>
      </c>
      <c r="AY4" s="15" t="s">
        <v>30</v>
      </c>
      <c r="AZ4" s="20" t="s">
        <v>57</v>
      </c>
      <c r="BA4" s="15" t="s">
        <v>26</v>
      </c>
      <c r="BB4" s="15" t="s">
        <v>27</v>
      </c>
      <c r="BC4" s="15" t="s">
        <v>28</v>
      </c>
      <c r="BD4" s="15" t="s">
        <v>24</v>
      </c>
      <c r="BE4" s="15" t="s">
        <v>30</v>
      </c>
      <c r="BF4" s="20" t="s">
        <v>57</v>
      </c>
      <c r="BG4" s="15" t="s">
        <v>26</v>
      </c>
      <c r="BH4" s="15" t="s">
        <v>27</v>
      </c>
      <c r="BI4" s="15" t="s">
        <v>28</v>
      </c>
      <c r="BJ4" s="15" t="s">
        <v>24</v>
      </c>
      <c r="BK4" s="15" t="s">
        <v>30</v>
      </c>
      <c r="BL4" s="20" t="s">
        <v>57</v>
      </c>
      <c r="BM4" s="15" t="s">
        <v>26</v>
      </c>
      <c r="BN4" s="15" t="s">
        <v>27</v>
      </c>
      <c r="BO4" s="15" t="s">
        <v>28</v>
      </c>
      <c r="BP4" s="15" t="s">
        <v>24</v>
      </c>
      <c r="BQ4" s="15" t="s">
        <v>30</v>
      </c>
      <c r="BR4" s="20" t="s">
        <v>57</v>
      </c>
      <c r="BS4" s="15" t="s">
        <v>26</v>
      </c>
      <c r="BT4" s="15" t="s">
        <v>27</v>
      </c>
      <c r="BU4" s="15" t="s">
        <v>28</v>
      </c>
      <c r="BV4" s="15" t="s">
        <v>24</v>
      </c>
      <c r="BW4" s="15" t="s">
        <v>30</v>
      </c>
      <c r="BX4" s="20" t="s">
        <v>57</v>
      </c>
      <c r="BY4" s="15" t="s">
        <v>26</v>
      </c>
      <c r="BZ4" s="15" t="s">
        <v>27</v>
      </c>
      <c r="CA4" s="15" t="s">
        <v>28</v>
      </c>
    </row>
    <row r="5" spans="1:79" s="34" customFormat="1" x14ac:dyDescent="0.25">
      <c r="A5" s="39" t="s">
        <v>7</v>
      </c>
      <c r="B5" s="47">
        <v>263156</v>
      </c>
      <c r="C5" s="47">
        <v>113669</v>
      </c>
      <c r="D5" s="47">
        <v>34208</v>
      </c>
      <c r="E5" s="47">
        <v>20681</v>
      </c>
      <c r="F5" s="47">
        <v>65957</v>
      </c>
      <c r="G5" s="47">
        <v>39067</v>
      </c>
      <c r="H5" s="47">
        <v>175988</v>
      </c>
      <c r="I5" s="47">
        <v>54552</v>
      </c>
      <c r="J5" s="47">
        <v>10181</v>
      </c>
      <c r="K5" s="47">
        <v>1043</v>
      </c>
      <c r="L5" s="47">
        <v>61938</v>
      </c>
      <c r="M5" s="47">
        <v>28824</v>
      </c>
      <c r="N5" s="47">
        <v>247328</v>
      </c>
      <c r="O5" s="47">
        <v>82655</v>
      </c>
      <c r="P5" s="47">
        <v>27226</v>
      </c>
      <c r="Q5" s="47">
        <v>8501</v>
      </c>
      <c r="R5" s="47">
        <v>84932</v>
      </c>
      <c r="S5" s="47">
        <v>43947</v>
      </c>
      <c r="T5" s="47">
        <v>334454</v>
      </c>
      <c r="U5" s="47">
        <v>62489</v>
      </c>
      <c r="V5" s="47">
        <v>18558</v>
      </c>
      <c r="W5" s="47">
        <v>74661</v>
      </c>
      <c r="X5" s="47">
        <v>113905</v>
      </c>
      <c r="Y5" s="47">
        <v>38112</v>
      </c>
      <c r="Z5" s="47">
        <v>292423</v>
      </c>
      <c r="AA5" s="47">
        <v>57670</v>
      </c>
      <c r="AB5" s="47">
        <v>27110</v>
      </c>
      <c r="AC5" s="47">
        <v>6988</v>
      </c>
      <c r="AD5" s="47">
        <v>154839</v>
      </c>
      <c r="AE5" s="47">
        <v>38532</v>
      </c>
      <c r="AF5" s="47">
        <v>269002</v>
      </c>
      <c r="AG5" s="47">
        <v>93242</v>
      </c>
      <c r="AH5" s="47">
        <v>65459</v>
      </c>
      <c r="AI5" s="47">
        <v>6473</v>
      </c>
      <c r="AJ5" s="47">
        <v>107780</v>
      </c>
      <c r="AK5" s="47">
        <v>42278</v>
      </c>
      <c r="AL5" s="45">
        <v>368900</v>
      </c>
      <c r="AM5" s="45">
        <v>53692</v>
      </c>
      <c r="AN5" s="45">
        <v>5045</v>
      </c>
      <c r="AO5" s="45">
        <v>5952</v>
      </c>
      <c r="AP5" s="45">
        <v>193111</v>
      </c>
      <c r="AQ5" s="45">
        <v>83693</v>
      </c>
      <c r="AR5" s="47">
        <v>285004</v>
      </c>
      <c r="AS5" s="47">
        <v>65764</v>
      </c>
      <c r="AT5" s="47">
        <v>16967</v>
      </c>
      <c r="AU5" s="47">
        <v>9362</v>
      </c>
      <c r="AV5" s="47">
        <v>156561</v>
      </c>
      <c r="AW5" s="47">
        <v>40753</v>
      </c>
      <c r="AX5" s="45">
        <v>217877</v>
      </c>
      <c r="AY5" s="45">
        <v>25222</v>
      </c>
      <c r="AZ5" s="45">
        <v>1645</v>
      </c>
      <c r="BA5" s="45">
        <v>3704</v>
      </c>
      <c r="BB5" s="45">
        <v>130571</v>
      </c>
      <c r="BC5" s="45">
        <v>39928</v>
      </c>
      <c r="BD5" s="45">
        <v>218114</v>
      </c>
      <c r="BE5" s="45">
        <v>14695</v>
      </c>
      <c r="BF5" s="45">
        <v>984</v>
      </c>
      <c r="BG5" s="45">
        <v>2116</v>
      </c>
      <c r="BH5" s="45">
        <v>121144</v>
      </c>
      <c r="BI5" s="45">
        <v>55359</v>
      </c>
      <c r="BJ5" s="47">
        <v>329444</v>
      </c>
      <c r="BK5" s="47">
        <v>42017</v>
      </c>
      <c r="BL5" s="47">
        <v>73</v>
      </c>
      <c r="BM5" s="47">
        <v>2509</v>
      </c>
      <c r="BN5" s="47">
        <v>190335</v>
      </c>
      <c r="BO5" s="47">
        <v>75591</v>
      </c>
      <c r="BP5" s="47">
        <v>321472</v>
      </c>
      <c r="BQ5" s="47">
        <v>28613</v>
      </c>
      <c r="BR5" s="47">
        <v>112</v>
      </c>
      <c r="BS5" s="47">
        <v>3073</v>
      </c>
      <c r="BT5" s="47">
        <v>193820</v>
      </c>
      <c r="BU5" s="47">
        <v>82828</v>
      </c>
      <c r="BV5" s="47">
        <v>274520</v>
      </c>
      <c r="BW5" s="47">
        <v>37522</v>
      </c>
      <c r="BX5" s="47">
        <v>12452</v>
      </c>
      <c r="BY5" s="47">
        <v>20158</v>
      </c>
      <c r="BZ5" s="47">
        <v>132233</v>
      </c>
      <c r="CA5" s="47">
        <v>69882</v>
      </c>
    </row>
    <row r="6" spans="1:79" s="35" customFormat="1" ht="31.5" x14ac:dyDescent="0.25">
      <c r="A6" s="36" t="s">
        <v>8</v>
      </c>
      <c r="B6" s="49">
        <v>5638</v>
      </c>
      <c r="C6" s="49">
        <v>1487</v>
      </c>
      <c r="D6" s="49">
        <v>760</v>
      </c>
      <c r="E6" s="49" t="s">
        <v>58</v>
      </c>
      <c r="F6" s="49">
        <v>1359</v>
      </c>
      <c r="G6" s="49">
        <v>2694</v>
      </c>
      <c r="H6" s="49">
        <v>16500</v>
      </c>
      <c r="I6" s="49">
        <v>7285</v>
      </c>
      <c r="J6" s="49">
        <v>6541</v>
      </c>
      <c r="K6" s="49">
        <v>57</v>
      </c>
      <c r="L6" s="49">
        <v>2335</v>
      </c>
      <c r="M6" s="49">
        <v>5624</v>
      </c>
      <c r="N6" s="49">
        <v>5043</v>
      </c>
      <c r="O6" s="49">
        <v>282</v>
      </c>
      <c r="P6" s="49" t="s">
        <v>58</v>
      </c>
      <c r="Q6" s="49">
        <v>247</v>
      </c>
      <c r="R6" s="49">
        <v>2356</v>
      </c>
      <c r="S6" s="49">
        <v>1622</v>
      </c>
      <c r="T6" s="49">
        <v>44690</v>
      </c>
      <c r="U6" s="49">
        <v>15298</v>
      </c>
      <c r="V6" s="49">
        <v>2307</v>
      </c>
      <c r="W6" s="49">
        <v>14936</v>
      </c>
      <c r="X6" s="49">
        <v>9684</v>
      </c>
      <c r="Y6" s="49">
        <v>3966</v>
      </c>
      <c r="Z6" s="49">
        <v>6777</v>
      </c>
      <c r="AA6" s="49">
        <v>1418</v>
      </c>
      <c r="AB6" s="49" t="s">
        <v>58</v>
      </c>
      <c r="AC6" s="49">
        <v>130</v>
      </c>
      <c r="AD6" s="49">
        <v>2504</v>
      </c>
      <c r="AE6" s="49">
        <v>1701</v>
      </c>
      <c r="AF6" s="49">
        <v>7195</v>
      </c>
      <c r="AG6" s="49">
        <v>1241</v>
      </c>
      <c r="AH6" s="49">
        <v>401</v>
      </c>
      <c r="AI6" s="49">
        <v>1648</v>
      </c>
      <c r="AJ6" s="49">
        <v>1688</v>
      </c>
      <c r="AK6" s="49">
        <v>2428</v>
      </c>
      <c r="AL6" s="46">
        <v>8572</v>
      </c>
      <c r="AM6" s="46">
        <v>489</v>
      </c>
      <c r="AN6" s="46">
        <v>392</v>
      </c>
      <c r="AO6" s="46" t="s">
        <v>58</v>
      </c>
      <c r="AP6" s="46">
        <v>4856</v>
      </c>
      <c r="AQ6" s="46">
        <v>3053</v>
      </c>
      <c r="AR6" s="49">
        <v>12758</v>
      </c>
      <c r="AS6" s="49">
        <v>3324</v>
      </c>
      <c r="AT6" s="49">
        <v>966</v>
      </c>
      <c r="AU6" s="49">
        <v>5435</v>
      </c>
      <c r="AV6" s="49">
        <v>2572</v>
      </c>
      <c r="AW6" s="49">
        <v>1350</v>
      </c>
      <c r="AX6" s="46">
        <v>9884</v>
      </c>
      <c r="AY6" s="46">
        <v>2165</v>
      </c>
      <c r="AZ6" s="46">
        <v>789</v>
      </c>
      <c r="BA6" s="46" t="s">
        <v>58</v>
      </c>
      <c r="BB6" s="46">
        <v>3072</v>
      </c>
      <c r="BC6" s="46">
        <v>3918</v>
      </c>
      <c r="BD6" s="46">
        <v>6568</v>
      </c>
      <c r="BE6" s="46">
        <v>130</v>
      </c>
      <c r="BF6" s="46" t="s">
        <v>58</v>
      </c>
      <c r="BG6" s="46">
        <v>618</v>
      </c>
      <c r="BH6" s="46">
        <v>2283</v>
      </c>
      <c r="BI6" s="46">
        <v>3516</v>
      </c>
      <c r="BJ6" s="49">
        <v>4835</v>
      </c>
      <c r="BK6" s="49">
        <v>399</v>
      </c>
      <c r="BL6" s="49" t="s">
        <v>58</v>
      </c>
      <c r="BM6" s="49" t="s">
        <v>59</v>
      </c>
      <c r="BN6" s="49">
        <v>2380</v>
      </c>
      <c r="BO6" s="49">
        <v>1923</v>
      </c>
      <c r="BP6" s="49">
        <v>14609</v>
      </c>
      <c r="BQ6" s="49" t="s">
        <v>59</v>
      </c>
      <c r="BR6" s="49" t="s">
        <v>58</v>
      </c>
      <c r="BS6" s="49" t="s">
        <v>59</v>
      </c>
      <c r="BT6" s="49">
        <v>1944</v>
      </c>
      <c r="BU6" s="49">
        <v>6143</v>
      </c>
      <c r="BV6" s="49">
        <v>1228</v>
      </c>
      <c r="BW6" s="49" t="s">
        <v>58</v>
      </c>
      <c r="BX6" s="49" t="s">
        <v>58</v>
      </c>
      <c r="BY6" s="49" t="s">
        <v>58</v>
      </c>
      <c r="BZ6" s="49" t="s">
        <v>59</v>
      </c>
      <c r="CA6" s="49">
        <v>938</v>
      </c>
    </row>
    <row r="7" spans="1:79" s="35" customFormat="1" ht="31.5" x14ac:dyDescent="0.25">
      <c r="A7" s="36" t="s">
        <v>9</v>
      </c>
      <c r="B7" s="49" t="s">
        <v>58</v>
      </c>
      <c r="C7" s="49" t="s">
        <v>58</v>
      </c>
      <c r="D7" s="49" t="s">
        <v>58</v>
      </c>
      <c r="E7" s="49" t="s">
        <v>58</v>
      </c>
      <c r="F7" s="49" t="s">
        <v>58</v>
      </c>
      <c r="G7" s="49" t="s">
        <v>58</v>
      </c>
      <c r="H7" s="49" t="s">
        <v>58</v>
      </c>
      <c r="I7" s="49" t="s">
        <v>58</v>
      </c>
      <c r="J7" s="49" t="s">
        <v>58</v>
      </c>
      <c r="K7" s="49" t="s">
        <v>58</v>
      </c>
      <c r="L7" s="49" t="s">
        <v>58</v>
      </c>
      <c r="M7" s="49" t="s">
        <v>58</v>
      </c>
      <c r="N7" s="49" t="s">
        <v>58</v>
      </c>
      <c r="O7" s="49" t="s">
        <v>58</v>
      </c>
      <c r="P7" s="49" t="s">
        <v>58</v>
      </c>
      <c r="Q7" s="49" t="s">
        <v>58</v>
      </c>
      <c r="R7" s="49" t="s">
        <v>58</v>
      </c>
      <c r="S7" s="49" t="s">
        <v>58</v>
      </c>
      <c r="T7" s="49" t="s">
        <v>59</v>
      </c>
      <c r="U7" s="49" t="s">
        <v>58</v>
      </c>
      <c r="V7" s="49" t="s">
        <v>58</v>
      </c>
      <c r="W7" s="49" t="s">
        <v>58</v>
      </c>
      <c r="X7" s="49" t="s">
        <v>58</v>
      </c>
      <c r="Y7" s="49" t="s">
        <v>59</v>
      </c>
      <c r="Z7" s="49" t="s">
        <v>59</v>
      </c>
      <c r="AA7" s="49" t="s">
        <v>58</v>
      </c>
      <c r="AB7" s="49" t="s">
        <v>58</v>
      </c>
      <c r="AC7" s="49" t="s">
        <v>58</v>
      </c>
      <c r="AD7" s="49" t="s">
        <v>59</v>
      </c>
      <c r="AE7" s="49" t="s">
        <v>58</v>
      </c>
      <c r="AF7" s="49" t="s">
        <v>59</v>
      </c>
      <c r="AG7" s="49" t="s">
        <v>58</v>
      </c>
      <c r="AH7" s="49" t="s">
        <v>58</v>
      </c>
      <c r="AI7" s="49" t="s">
        <v>58</v>
      </c>
      <c r="AJ7" s="49" t="s">
        <v>58</v>
      </c>
      <c r="AK7" s="49" t="s">
        <v>59</v>
      </c>
      <c r="AL7" s="46" t="s">
        <v>59</v>
      </c>
      <c r="AM7" s="46" t="s">
        <v>59</v>
      </c>
      <c r="AN7" s="46" t="s">
        <v>58</v>
      </c>
      <c r="AO7" s="46" t="s">
        <v>58</v>
      </c>
      <c r="AP7" s="46" t="s">
        <v>59</v>
      </c>
      <c r="AQ7" s="46" t="s">
        <v>58</v>
      </c>
      <c r="AR7" s="49" t="s">
        <v>59</v>
      </c>
      <c r="AS7" s="49" t="s">
        <v>58</v>
      </c>
      <c r="AT7" s="49" t="s">
        <v>58</v>
      </c>
      <c r="AU7" s="49" t="s">
        <v>58</v>
      </c>
      <c r="AV7" s="49" t="s">
        <v>59</v>
      </c>
      <c r="AW7" s="49" t="s">
        <v>58</v>
      </c>
      <c r="AX7" s="46" t="s">
        <v>59</v>
      </c>
      <c r="AY7" s="46" t="s">
        <v>59</v>
      </c>
      <c r="AZ7" s="46" t="s">
        <v>58</v>
      </c>
      <c r="BA7" s="46" t="s">
        <v>58</v>
      </c>
      <c r="BB7" s="46" t="s">
        <v>59</v>
      </c>
      <c r="BC7" s="46" t="s">
        <v>59</v>
      </c>
      <c r="BD7" s="46" t="s">
        <v>59</v>
      </c>
      <c r="BE7" s="46" t="s">
        <v>59</v>
      </c>
      <c r="BF7" s="46" t="s">
        <v>58</v>
      </c>
      <c r="BG7" s="46" t="s">
        <v>58</v>
      </c>
      <c r="BH7" s="46" t="s">
        <v>59</v>
      </c>
      <c r="BI7" s="46" t="s">
        <v>59</v>
      </c>
      <c r="BJ7" s="49" t="s">
        <v>58</v>
      </c>
      <c r="BK7" s="49" t="s">
        <v>58</v>
      </c>
      <c r="BL7" s="49" t="s">
        <v>58</v>
      </c>
      <c r="BM7" s="49" t="s">
        <v>58</v>
      </c>
      <c r="BN7" s="49" t="s">
        <v>58</v>
      </c>
      <c r="BO7" s="49" t="s">
        <v>58</v>
      </c>
      <c r="BP7" s="49" t="s">
        <v>58</v>
      </c>
      <c r="BQ7" s="49" t="s">
        <v>58</v>
      </c>
      <c r="BR7" s="49" t="s">
        <v>58</v>
      </c>
      <c r="BS7" s="49" t="s">
        <v>58</v>
      </c>
      <c r="BT7" s="49" t="s">
        <v>58</v>
      </c>
      <c r="BU7" s="49" t="s">
        <v>58</v>
      </c>
      <c r="BV7" s="49" t="s">
        <v>58</v>
      </c>
      <c r="BW7" s="49" t="s">
        <v>58</v>
      </c>
      <c r="BX7" s="49" t="s">
        <v>58</v>
      </c>
      <c r="BY7" s="49" t="s">
        <v>58</v>
      </c>
      <c r="BZ7" s="49" t="s">
        <v>58</v>
      </c>
      <c r="CA7" s="49" t="s">
        <v>58</v>
      </c>
    </row>
    <row r="8" spans="1:79" s="35" customFormat="1" ht="31.5" x14ac:dyDescent="0.25">
      <c r="A8" s="36" t="s">
        <v>10</v>
      </c>
      <c r="B8" s="49" t="s">
        <v>58</v>
      </c>
      <c r="C8" s="49" t="s">
        <v>58</v>
      </c>
      <c r="D8" s="49" t="s">
        <v>58</v>
      </c>
      <c r="E8" s="49" t="s">
        <v>58</v>
      </c>
      <c r="F8" s="49" t="s">
        <v>58</v>
      </c>
      <c r="G8" s="49" t="s">
        <v>58</v>
      </c>
      <c r="H8" s="49" t="s">
        <v>58</v>
      </c>
      <c r="I8" s="49" t="s">
        <v>58</v>
      </c>
      <c r="J8" s="49" t="s">
        <v>58</v>
      </c>
      <c r="K8" s="49" t="s">
        <v>58</v>
      </c>
      <c r="L8" s="49" t="s">
        <v>58</v>
      </c>
      <c r="M8" s="49" t="s">
        <v>58</v>
      </c>
      <c r="N8" s="49" t="s">
        <v>58</v>
      </c>
      <c r="O8" s="49" t="s">
        <v>58</v>
      </c>
      <c r="P8" s="49" t="s">
        <v>58</v>
      </c>
      <c r="Q8" s="49" t="s">
        <v>58</v>
      </c>
      <c r="R8" s="49" t="s">
        <v>58</v>
      </c>
      <c r="S8" s="49" t="s">
        <v>58</v>
      </c>
      <c r="T8" s="49" t="s">
        <v>58</v>
      </c>
      <c r="U8" s="49" t="s">
        <v>58</v>
      </c>
      <c r="V8" s="49" t="s">
        <v>58</v>
      </c>
      <c r="W8" s="49" t="s">
        <v>58</v>
      </c>
      <c r="X8" s="49" t="s">
        <v>58</v>
      </c>
      <c r="Y8" s="49" t="s">
        <v>58</v>
      </c>
      <c r="Z8" s="49" t="s">
        <v>58</v>
      </c>
      <c r="AA8" s="49" t="s">
        <v>58</v>
      </c>
      <c r="AB8" s="49" t="s">
        <v>58</v>
      </c>
      <c r="AC8" s="49" t="s">
        <v>58</v>
      </c>
      <c r="AD8" s="49" t="s">
        <v>58</v>
      </c>
      <c r="AE8" s="49" t="s">
        <v>58</v>
      </c>
      <c r="AF8" s="49" t="s">
        <v>58</v>
      </c>
      <c r="AG8" s="49" t="s">
        <v>58</v>
      </c>
      <c r="AH8" s="49" t="s">
        <v>58</v>
      </c>
      <c r="AI8" s="49" t="s">
        <v>58</v>
      </c>
      <c r="AJ8" s="49" t="s">
        <v>58</v>
      </c>
      <c r="AK8" s="49" t="s">
        <v>58</v>
      </c>
      <c r="AL8" s="46" t="s">
        <v>58</v>
      </c>
      <c r="AM8" s="46" t="s">
        <v>58</v>
      </c>
      <c r="AN8" s="46" t="s">
        <v>58</v>
      </c>
      <c r="AO8" s="46" t="s">
        <v>58</v>
      </c>
      <c r="AP8" s="46" t="s">
        <v>58</v>
      </c>
      <c r="AQ8" s="46" t="s">
        <v>58</v>
      </c>
      <c r="AR8" s="49" t="s">
        <v>58</v>
      </c>
      <c r="AS8" s="49" t="s">
        <v>58</v>
      </c>
      <c r="AT8" s="49" t="s">
        <v>58</v>
      </c>
      <c r="AU8" s="49" t="s">
        <v>58</v>
      </c>
      <c r="AV8" s="49" t="s">
        <v>58</v>
      </c>
      <c r="AW8" s="49" t="s">
        <v>58</v>
      </c>
      <c r="AX8" s="46" t="s">
        <v>58</v>
      </c>
      <c r="AY8" s="46" t="s">
        <v>58</v>
      </c>
      <c r="AZ8" s="46" t="s">
        <v>58</v>
      </c>
      <c r="BA8" s="46" t="s">
        <v>58</v>
      </c>
      <c r="BB8" s="46" t="s">
        <v>58</v>
      </c>
      <c r="BC8" s="46" t="s">
        <v>58</v>
      </c>
      <c r="BD8" s="46" t="s">
        <v>58</v>
      </c>
      <c r="BE8" s="46" t="s">
        <v>58</v>
      </c>
      <c r="BF8" s="46" t="s">
        <v>58</v>
      </c>
      <c r="BG8" s="46" t="s">
        <v>58</v>
      </c>
      <c r="BH8" s="46" t="s">
        <v>58</v>
      </c>
      <c r="BI8" s="46" t="s">
        <v>58</v>
      </c>
      <c r="BJ8" s="49" t="s">
        <v>58</v>
      </c>
      <c r="BK8" s="49" t="s">
        <v>58</v>
      </c>
      <c r="BL8" s="49" t="s">
        <v>58</v>
      </c>
      <c r="BM8" s="49" t="s">
        <v>58</v>
      </c>
      <c r="BN8" s="49" t="s">
        <v>58</v>
      </c>
      <c r="BO8" s="49" t="s">
        <v>58</v>
      </c>
      <c r="BP8" s="49" t="s">
        <v>58</v>
      </c>
      <c r="BQ8" s="49" t="s">
        <v>58</v>
      </c>
      <c r="BR8" s="49" t="s">
        <v>58</v>
      </c>
      <c r="BS8" s="49" t="s">
        <v>58</v>
      </c>
      <c r="BT8" s="49" t="s">
        <v>58</v>
      </c>
      <c r="BU8" s="49" t="s">
        <v>58</v>
      </c>
      <c r="BV8" s="49" t="s">
        <v>58</v>
      </c>
      <c r="BW8" s="49" t="s">
        <v>58</v>
      </c>
      <c r="BX8" s="49" t="s">
        <v>58</v>
      </c>
      <c r="BY8" s="49" t="s">
        <v>58</v>
      </c>
      <c r="BZ8" s="49" t="s">
        <v>58</v>
      </c>
      <c r="CA8" s="49" t="s">
        <v>58</v>
      </c>
    </row>
    <row r="9" spans="1:79" s="35" customFormat="1" ht="31.5" x14ac:dyDescent="0.25">
      <c r="A9" s="36" t="s">
        <v>11</v>
      </c>
      <c r="B9" s="49">
        <v>132</v>
      </c>
      <c r="C9" s="49" t="s">
        <v>58</v>
      </c>
      <c r="D9" s="49" t="s">
        <v>58</v>
      </c>
      <c r="E9" s="49" t="s">
        <v>58</v>
      </c>
      <c r="F9" s="49">
        <v>103</v>
      </c>
      <c r="G9" s="49" t="s">
        <v>58</v>
      </c>
      <c r="H9" s="49">
        <v>289</v>
      </c>
      <c r="I9" s="49">
        <v>25</v>
      </c>
      <c r="J9" s="49" t="s">
        <v>58</v>
      </c>
      <c r="K9" s="49" t="s">
        <v>58</v>
      </c>
      <c r="L9" s="49">
        <v>143</v>
      </c>
      <c r="M9" s="49">
        <v>106</v>
      </c>
      <c r="N9" s="49">
        <v>17</v>
      </c>
      <c r="O9" s="49" t="s">
        <v>58</v>
      </c>
      <c r="P9" s="49" t="s">
        <v>58</v>
      </c>
      <c r="Q9" s="49" t="s">
        <v>58</v>
      </c>
      <c r="R9" s="49">
        <v>4</v>
      </c>
      <c r="S9" s="49" t="s">
        <v>58</v>
      </c>
      <c r="T9" s="49">
        <v>623</v>
      </c>
      <c r="U9" s="49" t="s">
        <v>58</v>
      </c>
      <c r="V9" s="49" t="s">
        <v>58</v>
      </c>
      <c r="W9" s="49">
        <v>7</v>
      </c>
      <c r="X9" s="49">
        <v>435</v>
      </c>
      <c r="Y9" s="49">
        <v>109</v>
      </c>
      <c r="Z9" s="49">
        <v>30</v>
      </c>
      <c r="AA9" s="49" t="s">
        <v>58</v>
      </c>
      <c r="AB9" s="49" t="s">
        <v>58</v>
      </c>
      <c r="AC9" s="49" t="s">
        <v>58</v>
      </c>
      <c r="AD9" s="49">
        <v>28</v>
      </c>
      <c r="AE9" s="49" t="s">
        <v>58</v>
      </c>
      <c r="AF9" s="49" t="s">
        <v>58</v>
      </c>
      <c r="AG9" s="49" t="s">
        <v>58</v>
      </c>
      <c r="AH9" s="49" t="s">
        <v>58</v>
      </c>
      <c r="AI9" s="49" t="s">
        <v>58</v>
      </c>
      <c r="AJ9" s="49" t="s">
        <v>58</v>
      </c>
      <c r="AK9" s="49" t="s">
        <v>58</v>
      </c>
      <c r="AL9" s="46" t="s">
        <v>58</v>
      </c>
      <c r="AM9" s="46" t="s">
        <v>58</v>
      </c>
      <c r="AN9" s="46" t="s">
        <v>58</v>
      </c>
      <c r="AO9" s="46" t="s">
        <v>58</v>
      </c>
      <c r="AP9" s="46" t="s">
        <v>58</v>
      </c>
      <c r="AQ9" s="46" t="s">
        <v>58</v>
      </c>
      <c r="AR9" s="49">
        <v>550</v>
      </c>
      <c r="AS9" s="49" t="s">
        <v>58</v>
      </c>
      <c r="AT9" s="49" t="s">
        <v>58</v>
      </c>
      <c r="AU9" s="49" t="s">
        <v>58</v>
      </c>
      <c r="AV9" s="49">
        <v>313</v>
      </c>
      <c r="AW9" s="49">
        <v>237</v>
      </c>
      <c r="AX9" s="46">
        <v>76</v>
      </c>
      <c r="AY9" s="46" t="s">
        <v>58</v>
      </c>
      <c r="AZ9" s="46" t="s">
        <v>58</v>
      </c>
      <c r="BA9" s="46">
        <v>38</v>
      </c>
      <c r="BB9" s="46">
        <v>38</v>
      </c>
      <c r="BC9" s="46" t="s">
        <v>58</v>
      </c>
      <c r="BD9" s="46">
        <v>265</v>
      </c>
      <c r="BE9" s="46" t="s">
        <v>58</v>
      </c>
      <c r="BF9" s="46" t="s">
        <v>58</v>
      </c>
      <c r="BG9" s="46" t="s">
        <v>58</v>
      </c>
      <c r="BH9" s="46">
        <v>208</v>
      </c>
      <c r="BI9" s="46">
        <v>57</v>
      </c>
      <c r="BJ9" s="49">
        <v>311</v>
      </c>
      <c r="BK9" s="49" t="s">
        <v>59</v>
      </c>
      <c r="BL9" s="49" t="s">
        <v>58</v>
      </c>
      <c r="BM9" s="49" t="s">
        <v>59</v>
      </c>
      <c r="BN9" s="49">
        <v>285</v>
      </c>
      <c r="BO9" s="49" t="s">
        <v>59</v>
      </c>
      <c r="BP9" s="49">
        <v>462</v>
      </c>
      <c r="BQ9" s="49" t="s">
        <v>59</v>
      </c>
      <c r="BR9" s="49" t="s">
        <v>58</v>
      </c>
      <c r="BS9" s="49" t="s">
        <v>58</v>
      </c>
      <c r="BT9" s="49">
        <v>462</v>
      </c>
      <c r="BU9" s="49" t="s">
        <v>59</v>
      </c>
      <c r="BV9" s="49">
        <v>392</v>
      </c>
      <c r="BW9" s="49" t="s">
        <v>59</v>
      </c>
      <c r="BX9" s="49" t="s">
        <v>59</v>
      </c>
      <c r="BY9" s="49" t="s">
        <v>59</v>
      </c>
      <c r="BZ9" s="49">
        <v>85</v>
      </c>
      <c r="CA9" s="49">
        <v>291</v>
      </c>
    </row>
    <row r="10" spans="1:79" s="35" customFormat="1" ht="47.25" x14ac:dyDescent="0.25">
      <c r="A10" s="36" t="s">
        <v>12</v>
      </c>
      <c r="B10" s="49" t="s">
        <v>58</v>
      </c>
      <c r="C10" s="49" t="s">
        <v>58</v>
      </c>
      <c r="D10" s="49" t="s">
        <v>58</v>
      </c>
      <c r="E10" s="49" t="s">
        <v>58</v>
      </c>
      <c r="F10" s="49" t="s">
        <v>58</v>
      </c>
      <c r="G10" s="49" t="s">
        <v>58</v>
      </c>
      <c r="H10" s="49" t="s">
        <v>58</v>
      </c>
      <c r="I10" s="49" t="s">
        <v>58</v>
      </c>
      <c r="J10" s="49" t="s">
        <v>58</v>
      </c>
      <c r="K10" s="49" t="s">
        <v>58</v>
      </c>
      <c r="L10" s="49" t="s">
        <v>58</v>
      </c>
      <c r="M10" s="49" t="s">
        <v>58</v>
      </c>
      <c r="N10" s="49" t="s">
        <v>58</v>
      </c>
      <c r="O10" s="49" t="s">
        <v>58</v>
      </c>
      <c r="P10" s="49" t="s">
        <v>58</v>
      </c>
      <c r="Q10" s="49" t="s">
        <v>58</v>
      </c>
      <c r="R10" s="49" t="s">
        <v>58</v>
      </c>
      <c r="S10" s="49" t="s">
        <v>58</v>
      </c>
      <c r="T10" s="49" t="s">
        <v>58</v>
      </c>
      <c r="U10" s="49" t="s">
        <v>58</v>
      </c>
      <c r="V10" s="49" t="s">
        <v>58</v>
      </c>
      <c r="W10" s="49" t="s">
        <v>58</v>
      </c>
      <c r="X10" s="49" t="s">
        <v>58</v>
      </c>
      <c r="Y10" s="49" t="s">
        <v>58</v>
      </c>
      <c r="Z10" s="49" t="s">
        <v>58</v>
      </c>
      <c r="AA10" s="49" t="s">
        <v>58</v>
      </c>
      <c r="AB10" s="49" t="s">
        <v>58</v>
      </c>
      <c r="AC10" s="49" t="s">
        <v>58</v>
      </c>
      <c r="AD10" s="49" t="s">
        <v>58</v>
      </c>
      <c r="AE10" s="49" t="s">
        <v>58</v>
      </c>
      <c r="AF10" s="49" t="s">
        <v>58</v>
      </c>
      <c r="AG10" s="49" t="s">
        <v>58</v>
      </c>
      <c r="AH10" s="49" t="s">
        <v>58</v>
      </c>
      <c r="AI10" s="49" t="s">
        <v>58</v>
      </c>
      <c r="AJ10" s="49" t="s">
        <v>58</v>
      </c>
      <c r="AK10" s="49" t="s">
        <v>58</v>
      </c>
      <c r="AL10" s="46" t="s">
        <v>58</v>
      </c>
      <c r="AM10" s="46" t="s">
        <v>58</v>
      </c>
      <c r="AN10" s="46" t="s">
        <v>58</v>
      </c>
      <c r="AO10" s="46" t="s">
        <v>58</v>
      </c>
      <c r="AP10" s="46" t="s">
        <v>58</v>
      </c>
      <c r="AQ10" s="46" t="s">
        <v>58</v>
      </c>
      <c r="AR10" s="49" t="s">
        <v>58</v>
      </c>
      <c r="AS10" s="49" t="s">
        <v>58</v>
      </c>
      <c r="AT10" s="49" t="s">
        <v>58</v>
      </c>
      <c r="AU10" s="49" t="s">
        <v>58</v>
      </c>
      <c r="AV10" s="49" t="s">
        <v>58</v>
      </c>
      <c r="AW10" s="49" t="s">
        <v>58</v>
      </c>
      <c r="AX10" s="46" t="s">
        <v>58</v>
      </c>
      <c r="AY10" s="46" t="s">
        <v>58</v>
      </c>
      <c r="AZ10" s="46" t="s">
        <v>58</v>
      </c>
      <c r="BA10" s="46" t="s">
        <v>58</v>
      </c>
      <c r="BB10" s="46" t="s">
        <v>58</v>
      </c>
      <c r="BC10" s="46" t="s">
        <v>58</v>
      </c>
      <c r="BD10" s="46" t="s">
        <v>58</v>
      </c>
      <c r="BE10" s="46" t="s">
        <v>58</v>
      </c>
      <c r="BF10" s="46" t="s">
        <v>58</v>
      </c>
      <c r="BG10" s="46" t="s">
        <v>58</v>
      </c>
      <c r="BH10" s="46" t="s">
        <v>58</v>
      </c>
      <c r="BI10" s="46" t="s">
        <v>58</v>
      </c>
      <c r="BJ10" s="49" t="s">
        <v>58</v>
      </c>
      <c r="BK10" s="49" t="s">
        <v>58</v>
      </c>
      <c r="BL10" s="49" t="s">
        <v>58</v>
      </c>
      <c r="BM10" s="49" t="s">
        <v>58</v>
      </c>
      <c r="BN10" s="49" t="s">
        <v>58</v>
      </c>
      <c r="BO10" s="49" t="s">
        <v>58</v>
      </c>
      <c r="BP10" s="49" t="s">
        <v>58</v>
      </c>
      <c r="BQ10" s="49" t="s">
        <v>58</v>
      </c>
      <c r="BR10" s="49" t="s">
        <v>58</v>
      </c>
      <c r="BS10" s="49" t="s">
        <v>58</v>
      </c>
      <c r="BT10" s="49" t="s">
        <v>58</v>
      </c>
      <c r="BU10" s="49" t="s">
        <v>58</v>
      </c>
      <c r="BV10" s="49" t="s">
        <v>58</v>
      </c>
      <c r="BW10" s="49" t="s">
        <v>58</v>
      </c>
      <c r="BX10" s="49" t="s">
        <v>58</v>
      </c>
      <c r="BY10" s="49" t="s">
        <v>58</v>
      </c>
      <c r="BZ10" s="49" t="s">
        <v>58</v>
      </c>
      <c r="CA10" s="49" t="s">
        <v>58</v>
      </c>
    </row>
    <row r="11" spans="1:79" s="35" customFormat="1" x14ac:dyDescent="0.25">
      <c r="A11" s="36" t="s">
        <v>13</v>
      </c>
      <c r="B11" s="49" t="s">
        <v>58</v>
      </c>
      <c r="C11" s="49" t="s">
        <v>58</v>
      </c>
      <c r="D11" s="49" t="s">
        <v>58</v>
      </c>
      <c r="E11" s="49" t="s">
        <v>58</v>
      </c>
      <c r="F11" s="49" t="s">
        <v>58</v>
      </c>
      <c r="G11" s="49" t="s">
        <v>58</v>
      </c>
      <c r="H11" s="49" t="s">
        <v>58</v>
      </c>
      <c r="I11" s="49" t="s">
        <v>58</v>
      </c>
      <c r="J11" s="49" t="s">
        <v>58</v>
      </c>
      <c r="K11" s="49" t="s">
        <v>58</v>
      </c>
      <c r="L11" s="49" t="s">
        <v>58</v>
      </c>
      <c r="M11" s="49" t="s">
        <v>58</v>
      </c>
      <c r="N11" s="49" t="s">
        <v>58</v>
      </c>
      <c r="O11" s="49" t="s">
        <v>58</v>
      </c>
      <c r="P11" s="49" t="s">
        <v>58</v>
      </c>
      <c r="Q11" s="49" t="s">
        <v>58</v>
      </c>
      <c r="R11" s="49" t="s">
        <v>58</v>
      </c>
      <c r="S11" s="49" t="s">
        <v>58</v>
      </c>
      <c r="T11" s="49" t="s">
        <v>58</v>
      </c>
      <c r="U11" s="49" t="s">
        <v>58</v>
      </c>
      <c r="V11" s="49" t="s">
        <v>58</v>
      </c>
      <c r="W11" s="49" t="s">
        <v>58</v>
      </c>
      <c r="X11" s="49" t="s">
        <v>58</v>
      </c>
      <c r="Y11" s="49" t="s">
        <v>58</v>
      </c>
      <c r="Z11" s="49" t="s">
        <v>58</v>
      </c>
      <c r="AA11" s="49" t="s">
        <v>58</v>
      </c>
      <c r="AB11" s="49" t="s">
        <v>58</v>
      </c>
      <c r="AC11" s="49" t="s">
        <v>58</v>
      </c>
      <c r="AD11" s="49" t="s">
        <v>58</v>
      </c>
      <c r="AE11" s="49" t="s">
        <v>58</v>
      </c>
      <c r="AF11" s="49" t="s">
        <v>58</v>
      </c>
      <c r="AG11" s="49" t="s">
        <v>58</v>
      </c>
      <c r="AH11" s="49" t="s">
        <v>58</v>
      </c>
      <c r="AI11" s="49" t="s">
        <v>58</v>
      </c>
      <c r="AJ11" s="49" t="s">
        <v>58</v>
      </c>
      <c r="AK11" s="49" t="s">
        <v>58</v>
      </c>
      <c r="AL11" s="46" t="s">
        <v>58</v>
      </c>
      <c r="AM11" s="46" t="s">
        <v>58</v>
      </c>
      <c r="AN11" s="46" t="s">
        <v>58</v>
      </c>
      <c r="AO11" s="46" t="s">
        <v>58</v>
      </c>
      <c r="AP11" s="46" t="s">
        <v>58</v>
      </c>
      <c r="AQ11" s="46" t="s">
        <v>58</v>
      </c>
      <c r="AR11" s="49" t="s">
        <v>58</v>
      </c>
      <c r="AS11" s="49" t="s">
        <v>58</v>
      </c>
      <c r="AT11" s="49" t="s">
        <v>58</v>
      </c>
      <c r="AU11" s="49" t="s">
        <v>58</v>
      </c>
      <c r="AV11" s="49" t="s">
        <v>58</v>
      </c>
      <c r="AW11" s="49" t="s">
        <v>58</v>
      </c>
      <c r="AX11" s="46" t="s">
        <v>58</v>
      </c>
      <c r="AY11" s="46" t="s">
        <v>58</v>
      </c>
      <c r="AZ11" s="46" t="s">
        <v>58</v>
      </c>
      <c r="BA11" s="46" t="s">
        <v>58</v>
      </c>
      <c r="BB11" s="46" t="s">
        <v>58</v>
      </c>
      <c r="BC11" s="46" t="s">
        <v>58</v>
      </c>
      <c r="BD11" s="46" t="s">
        <v>58</v>
      </c>
      <c r="BE11" s="46" t="s">
        <v>58</v>
      </c>
      <c r="BF11" s="46" t="s">
        <v>58</v>
      </c>
      <c r="BG11" s="46" t="s">
        <v>58</v>
      </c>
      <c r="BH11" s="46" t="s">
        <v>58</v>
      </c>
      <c r="BI11" s="46" t="s">
        <v>58</v>
      </c>
      <c r="BJ11" s="49" t="s">
        <v>58</v>
      </c>
      <c r="BK11" s="49" t="s">
        <v>58</v>
      </c>
      <c r="BL11" s="49" t="s">
        <v>58</v>
      </c>
      <c r="BM11" s="49" t="s">
        <v>58</v>
      </c>
      <c r="BN11" s="49" t="s">
        <v>58</v>
      </c>
      <c r="BO11" s="49" t="s">
        <v>58</v>
      </c>
      <c r="BP11" s="49" t="s">
        <v>58</v>
      </c>
      <c r="BQ11" s="49" t="s">
        <v>58</v>
      </c>
      <c r="BR11" s="49" t="s">
        <v>58</v>
      </c>
      <c r="BS11" s="49" t="s">
        <v>58</v>
      </c>
      <c r="BT11" s="49" t="s">
        <v>58</v>
      </c>
      <c r="BU11" s="49" t="s">
        <v>58</v>
      </c>
      <c r="BV11" s="49" t="s">
        <v>58</v>
      </c>
      <c r="BW11" s="49" t="s">
        <v>58</v>
      </c>
      <c r="BX11" s="49" t="s">
        <v>58</v>
      </c>
      <c r="BY11" s="49" t="s">
        <v>58</v>
      </c>
      <c r="BZ11" s="49" t="s">
        <v>58</v>
      </c>
      <c r="CA11" s="49" t="s">
        <v>58</v>
      </c>
    </row>
    <row r="12" spans="1:79" s="35" customFormat="1" ht="78.75" x14ac:dyDescent="0.25">
      <c r="A12" s="36" t="s">
        <v>14</v>
      </c>
      <c r="B12" s="49">
        <v>23</v>
      </c>
      <c r="C12" s="49">
        <v>8</v>
      </c>
      <c r="D12" s="49" t="s">
        <v>58</v>
      </c>
      <c r="E12" s="49" t="s">
        <v>58</v>
      </c>
      <c r="F12" s="49" t="s">
        <v>58</v>
      </c>
      <c r="G12" s="49" t="s">
        <v>58</v>
      </c>
      <c r="H12" s="49">
        <v>34</v>
      </c>
      <c r="I12" s="49">
        <v>30</v>
      </c>
      <c r="J12" s="49" t="s">
        <v>58</v>
      </c>
      <c r="K12" s="49" t="s">
        <v>58</v>
      </c>
      <c r="L12" s="49" t="s">
        <v>58</v>
      </c>
      <c r="M12" s="49" t="s">
        <v>58</v>
      </c>
      <c r="N12" s="49">
        <v>86</v>
      </c>
      <c r="O12" s="49">
        <v>39</v>
      </c>
      <c r="P12" s="49" t="s">
        <v>58</v>
      </c>
      <c r="Q12" s="49" t="s">
        <v>58</v>
      </c>
      <c r="R12" s="49">
        <v>47</v>
      </c>
      <c r="S12" s="49" t="s">
        <v>58</v>
      </c>
      <c r="T12" s="49">
        <v>15</v>
      </c>
      <c r="U12" s="49" t="s">
        <v>58</v>
      </c>
      <c r="V12" s="49" t="s">
        <v>58</v>
      </c>
      <c r="W12" s="49" t="s">
        <v>58</v>
      </c>
      <c r="X12" s="49">
        <v>15</v>
      </c>
      <c r="Y12" s="49" t="s">
        <v>58</v>
      </c>
      <c r="Z12" s="49" t="s">
        <v>58</v>
      </c>
      <c r="AA12" s="49" t="s">
        <v>58</v>
      </c>
      <c r="AB12" s="49" t="s">
        <v>58</v>
      </c>
      <c r="AC12" s="49" t="s">
        <v>58</v>
      </c>
      <c r="AD12" s="49" t="s">
        <v>58</v>
      </c>
      <c r="AE12" s="49" t="s">
        <v>58</v>
      </c>
      <c r="AF12" s="49" t="s">
        <v>58</v>
      </c>
      <c r="AG12" s="49" t="s">
        <v>58</v>
      </c>
      <c r="AH12" s="49" t="s">
        <v>58</v>
      </c>
      <c r="AI12" s="49" t="s">
        <v>58</v>
      </c>
      <c r="AJ12" s="49" t="s">
        <v>58</v>
      </c>
      <c r="AK12" s="49" t="s">
        <v>58</v>
      </c>
      <c r="AL12" s="46" t="s">
        <v>58</v>
      </c>
      <c r="AM12" s="46" t="s">
        <v>58</v>
      </c>
      <c r="AN12" s="46" t="s">
        <v>58</v>
      </c>
      <c r="AO12" s="46" t="s">
        <v>58</v>
      </c>
      <c r="AP12" s="46" t="s">
        <v>58</v>
      </c>
      <c r="AQ12" s="46" t="s">
        <v>58</v>
      </c>
      <c r="AR12" s="49" t="s">
        <v>58</v>
      </c>
      <c r="AS12" s="49" t="s">
        <v>58</v>
      </c>
      <c r="AT12" s="49" t="s">
        <v>58</v>
      </c>
      <c r="AU12" s="49" t="s">
        <v>58</v>
      </c>
      <c r="AV12" s="49" t="s">
        <v>58</v>
      </c>
      <c r="AW12" s="49" t="s">
        <v>58</v>
      </c>
      <c r="AX12" s="46" t="s">
        <v>58</v>
      </c>
      <c r="AY12" s="46" t="s">
        <v>58</v>
      </c>
      <c r="AZ12" s="46" t="s">
        <v>58</v>
      </c>
      <c r="BA12" s="46" t="s">
        <v>58</v>
      </c>
      <c r="BB12" s="46" t="s">
        <v>58</v>
      </c>
      <c r="BC12" s="46" t="s">
        <v>58</v>
      </c>
      <c r="BD12" s="46" t="s">
        <v>59</v>
      </c>
      <c r="BE12" s="46" t="s">
        <v>59</v>
      </c>
      <c r="BF12" s="46" t="s">
        <v>58</v>
      </c>
      <c r="BG12" s="46" t="s">
        <v>59</v>
      </c>
      <c r="BH12" s="46" t="s">
        <v>59</v>
      </c>
      <c r="BI12" s="46" t="s">
        <v>59</v>
      </c>
      <c r="BJ12" s="49" t="s">
        <v>58</v>
      </c>
      <c r="BK12" s="49" t="s">
        <v>58</v>
      </c>
      <c r="BL12" s="49" t="s">
        <v>58</v>
      </c>
      <c r="BM12" s="49" t="s">
        <v>58</v>
      </c>
      <c r="BN12" s="49" t="s">
        <v>58</v>
      </c>
      <c r="BO12" s="49" t="s">
        <v>58</v>
      </c>
      <c r="BP12" s="49" t="s">
        <v>58</v>
      </c>
      <c r="BQ12" s="49" t="s">
        <v>58</v>
      </c>
      <c r="BR12" s="49" t="s">
        <v>58</v>
      </c>
      <c r="BS12" s="49" t="s">
        <v>58</v>
      </c>
      <c r="BT12" s="49" t="s">
        <v>58</v>
      </c>
      <c r="BU12" s="49" t="s">
        <v>58</v>
      </c>
      <c r="BV12" s="49" t="s">
        <v>58</v>
      </c>
      <c r="BW12" s="49" t="s">
        <v>58</v>
      </c>
      <c r="BX12" s="49" t="s">
        <v>58</v>
      </c>
      <c r="BY12" s="49" t="s">
        <v>58</v>
      </c>
      <c r="BZ12" s="49" t="s">
        <v>58</v>
      </c>
      <c r="CA12" s="49" t="s">
        <v>58</v>
      </c>
    </row>
    <row r="13" spans="1:79" s="35" customFormat="1" x14ac:dyDescent="0.25">
      <c r="A13" s="36" t="s">
        <v>15</v>
      </c>
      <c r="B13" s="49">
        <v>80</v>
      </c>
      <c r="C13" s="49" t="s">
        <v>58</v>
      </c>
      <c r="D13" s="49" t="s">
        <v>58</v>
      </c>
      <c r="E13" s="49" t="s">
        <v>58</v>
      </c>
      <c r="F13" s="49">
        <v>60</v>
      </c>
      <c r="G13" s="49" t="s">
        <v>58</v>
      </c>
      <c r="H13" s="49">
        <v>51</v>
      </c>
      <c r="I13" s="49">
        <v>28</v>
      </c>
      <c r="J13" s="49" t="s">
        <v>58</v>
      </c>
      <c r="K13" s="49" t="s">
        <v>58</v>
      </c>
      <c r="L13" s="49">
        <v>23</v>
      </c>
      <c r="M13" s="49" t="s">
        <v>58</v>
      </c>
      <c r="N13" s="49">
        <v>342</v>
      </c>
      <c r="O13" s="49" t="s">
        <v>58</v>
      </c>
      <c r="P13" s="49" t="s">
        <v>58</v>
      </c>
      <c r="Q13" s="49" t="s">
        <v>58</v>
      </c>
      <c r="R13" s="49">
        <v>306</v>
      </c>
      <c r="S13" s="49" t="s">
        <v>58</v>
      </c>
      <c r="T13" s="49">
        <v>151</v>
      </c>
      <c r="U13" s="49" t="s">
        <v>58</v>
      </c>
      <c r="V13" s="49" t="s">
        <v>58</v>
      </c>
      <c r="W13" s="49" t="s">
        <v>58</v>
      </c>
      <c r="X13" s="49">
        <v>7</v>
      </c>
      <c r="Y13" s="49">
        <v>132</v>
      </c>
      <c r="Z13" s="49">
        <v>492</v>
      </c>
      <c r="AA13" s="49" t="s">
        <v>58</v>
      </c>
      <c r="AB13" s="49" t="s">
        <v>58</v>
      </c>
      <c r="AC13" s="49" t="s">
        <v>58</v>
      </c>
      <c r="AD13" s="49">
        <v>210</v>
      </c>
      <c r="AE13" s="49">
        <v>90</v>
      </c>
      <c r="AF13" s="49">
        <v>1425</v>
      </c>
      <c r="AG13" s="49" t="s">
        <v>58</v>
      </c>
      <c r="AH13" s="49" t="s">
        <v>58</v>
      </c>
      <c r="AI13" s="49">
        <v>1292</v>
      </c>
      <c r="AJ13" s="49">
        <v>133</v>
      </c>
      <c r="AK13" s="49" t="s">
        <v>58</v>
      </c>
      <c r="AL13" s="46" t="s">
        <v>58</v>
      </c>
      <c r="AM13" s="46" t="s">
        <v>58</v>
      </c>
      <c r="AN13" s="46" t="s">
        <v>58</v>
      </c>
      <c r="AO13" s="46" t="s">
        <v>58</v>
      </c>
      <c r="AP13" s="46" t="s">
        <v>58</v>
      </c>
      <c r="AQ13" s="46" t="s">
        <v>58</v>
      </c>
      <c r="AR13" s="49">
        <v>365</v>
      </c>
      <c r="AS13" s="49" t="s">
        <v>58</v>
      </c>
      <c r="AT13" s="49" t="s">
        <v>58</v>
      </c>
      <c r="AU13" s="49">
        <v>89</v>
      </c>
      <c r="AV13" s="49">
        <v>125</v>
      </c>
      <c r="AW13" s="49">
        <v>151</v>
      </c>
      <c r="AX13" s="46">
        <v>625</v>
      </c>
      <c r="AY13" s="46">
        <v>232</v>
      </c>
      <c r="AZ13" s="46" t="s">
        <v>58</v>
      </c>
      <c r="BA13" s="46" t="s">
        <v>58</v>
      </c>
      <c r="BB13" s="46">
        <v>163</v>
      </c>
      <c r="BC13" s="46">
        <v>221</v>
      </c>
      <c r="BD13" s="46" t="s">
        <v>58</v>
      </c>
      <c r="BE13" s="46" t="s">
        <v>58</v>
      </c>
      <c r="BF13" s="46" t="s">
        <v>58</v>
      </c>
      <c r="BG13" s="46" t="s">
        <v>58</v>
      </c>
      <c r="BH13" s="46" t="s">
        <v>58</v>
      </c>
      <c r="BI13" s="46" t="s">
        <v>58</v>
      </c>
      <c r="BJ13" s="49">
        <v>809</v>
      </c>
      <c r="BK13" s="49" t="s">
        <v>59</v>
      </c>
      <c r="BL13" s="49" t="s">
        <v>58</v>
      </c>
      <c r="BM13" s="49" t="s">
        <v>59</v>
      </c>
      <c r="BN13" s="49" t="s">
        <v>59</v>
      </c>
      <c r="BO13" s="49" t="s">
        <v>58</v>
      </c>
      <c r="BP13" s="49" t="s">
        <v>59</v>
      </c>
      <c r="BQ13" s="49" t="s">
        <v>58</v>
      </c>
      <c r="BR13" s="49" t="s">
        <v>58</v>
      </c>
      <c r="BS13" s="49" t="s">
        <v>58</v>
      </c>
      <c r="BT13" s="49" t="s">
        <v>59</v>
      </c>
      <c r="BU13" s="49" t="s">
        <v>58</v>
      </c>
      <c r="BV13" s="49" t="s">
        <v>59</v>
      </c>
      <c r="BW13" s="49" t="s">
        <v>58</v>
      </c>
      <c r="BX13" s="49" t="s">
        <v>58</v>
      </c>
      <c r="BY13" s="49" t="s">
        <v>58</v>
      </c>
      <c r="BZ13" s="49" t="s">
        <v>58</v>
      </c>
      <c r="CA13" s="49" t="s">
        <v>58</v>
      </c>
    </row>
    <row r="14" spans="1:79" s="35" customFormat="1" x14ac:dyDescent="0.25">
      <c r="A14" s="36" t="s">
        <v>16</v>
      </c>
      <c r="B14" s="49">
        <v>405</v>
      </c>
      <c r="C14" s="49" t="s">
        <v>58</v>
      </c>
      <c r="D14" s="49" t="s">
        <v>58</v>
      </c>
      <c r="E14" s="49" t="s">
        <v>58</v>
      </c>
      <c r="F14" s="49">
        <v>382</v>
      </c>
      <c r="G14" s="49">
        <v>6</v>
      </c>
      <c r="H14" s="49">
        <v>3</v>
      </c>
      <c r="I14" s="49" t="s">
        <v>58</v>
      </c>
      <c r="J14" s="49" t="s">
        <v>58</v>
      </c>
      <c r="K14" s="49" t="s">
        <v>58</v>
      </c>
      <c r="L14" s="49" t="s">
        <v>58</v>
      </c>
      <c r="M14" s="49" t="s">
        <v>58</v>
      </c>
      <c r="N14" s="49">
        <v>3</v>
      </c>
      <c r="O14" s="49" t="s">
        <v>58</v>
      </c>
      <c r="P14" s="49" t="s">
        <v>58</v>
      </c>
      <c r="Q14" s="49" t="s">
        <v>58</v>
      </c>
      <c r="R14" s="49" t="s">
        <v>58</v>
      </c>
      <c r="S14" s="49">
        <v>3</v>
      </c>
      <c r="T14" s="49">
        <v>1071</v>
      </c>
      <c r="U14" s="49" t="s">
        <v>58</v>
      </c>
      <c r="V14" s="49" t="s">
        <v>58</v>
      </c>
      <c r="W14" s="49" t="s">
        <v>58</v>
      </c>
      <c r="X14" s="49">
        <v>224</v>
      </c>
      <c r="Y14" s="49">
        <v>735</v>
      </c>
      <c r="Z14" s="49">
        <v>1647</v>
      </c>
      <c r="AA14" s="49" t="s">
        <v>58</v>
      </c>
      <c r="AB14" s="49" t="s">
        <v>58</v>
      </c>
      <c r="AC14" s="49" t="s">
        <v>58</v>
      </c>
      <c r="AD14" s="49">
        <v>272</v>
      </c>
      <c r="AE14" s="49">
        <v>1351</v>
      </c>
      <c r="AF14" s="49">
        <v>520</v>
      </c>
      <c r="AG14" s="49" t="s">
        <v>58</v>
      </c>
      <c r="AH14" s="49" t="s">
        <v>58</v>
      </c>
      <c r="AI14" s="49" t="s">
        <v>58</v>
      </c>
      <c r="AJ14" s="49">
        <v>138</v>
      </c>
      <c r="AK14" s="49">
        <v>382</v>
      </c>
      <c r="AL14" s="46">
        <v>929</v>
      </c>
      <c r="AM14" s="46" t="s">
        <v>58</v>
      </c>
      <c r="AN14" s="46" t="s">
        <v>58</v>
      </c>
      <c r="AO14" s="46" t="s">
        <v>58</v>
      </c>
      <c r="AP14" s="46">
        <v>102</v>
      </c>
      <c r="AQ14" s="46">
        <v>688</v>
      </c>
      <c r="AR14" s="49">
        <v>6838</v>
      </c>
      <c r="AS14" s="49" t="s">
        <v>58</v>
      </c>
      <c r="AT14" s="49" t="s">
        <v>58</v>
      </c>
      <c r="AU14" s="49">
        <v>66</v>
      </c>
      <c r="AV14" s="49">
        <v>181</v>
      </c>
      <c r="AW14" s="49">
        <v>6587</v>
      </c>
      <c r="AX14" s="46">
        <v>4118</v>
      </c>
      <c r="AY14" s="46" t="s">
        <v>58</v>
      </c>
      <c r="AZ14" s="46" t="s">
        <v>58</v>
      </c>
      <c r="BA14" s="46" t="s">
        <v>58</v>
      </c>
      <c r="BB14" s="46">
        <v>18</v>
      </c>
      <c r="BC14" s="46">
        <v>4100</v>
      </c>
      <c r="BD14" s="46">
        <v>3495</v>
      </c>
      <c r="BE14" s="46" t="s">
        <v>58</v>
      </c>
      <c r="BF14" s="46" t="s">
        <v>58</v>
      </c>
      <c r="BG14" s="46" t="s">
        <v>58</v>
      </c>
      <c r="BH14" s="46">
        <v>101</v>
      </c>
      <c r="BI14" s="46">
        <v>3394</v>
      </c>
      <c r="BJ14" s="49">
        <v>5044</v>
      </c>
      <c r="BK14" s="49" t="s">
        <v>59</v>
      </c>
      <c r="BL14" s="49" t="s">
        <v>58</v>
      </c>
      <c r="BM14" s="49" t="s">
        <v>59</v>
      </c>
      <c r="BN14" s="49" t="s">
        <v>59</v>
      </c>
      <c r="BO14" s="49">
        <v>4698</v>
      </c>
      <c r="BP14" s="49">
        <v>2998</v>
      </c>
      <c r="BQ14" s="49" t="s">
        <v>59</v>
      </c>
      <c r="BR14" s="49" t="s">
        <v>58</v>
      </c>
      <c r="BS14" s="49" t="s">
        <v>59</v>
      </c>
      <c r="BT14" s="49">
        <v>354</v>
      </c>
      <c r="BU14" s="49">
        <v>2460</v>
      </c>
      <c r="BV14" s="49">
        <v>10452</v>
      </c>
      <c r="BW14" s="49" t="s">
        <v>59</v>
      </c>
      <c r="BX14" s="49" t="s">
        <v>59</v>
      </c>
      <c r="BY14" s="49">
        <v>76</v>
      </c>
      <c r="BZ14" s="49">
        <v>1</v>
      </c>
      <c r="CA14" s="49">
        <v>8548</v>
      </c>
    </row>
    <row r="15" spans="1:79" s="35" customFormat="1" x14ac:dyDescent="0.25">
      <c r="A15" s="36" t="s">
        <v>17</v>
      </c>
      <c r="B15" s="49">
        <v>3174</v>
      </c>
      <c r="C15" s="49">
        <v>369</v>
      </c>
      <c r="D15" s="49" t="s">
        <v>58</v>
      </c>
      <c r="E15" s="49" t="s">
        <v>58</v>
      </c>
      <c r="F15" s="49">
        <v>2746</v>
      </c>
      <c r="G15" s="49" t="s">
        <v>58</v>
      </c>
      <c r="H15" s="49">
        <v>697</v>
      </c>
      <c r="I15" s="49" t="s">
        <v>58</v>
      </c>
      <c r="J15" s="49" t="s">
        <v>58</v>
      </c>
      <c r="K15" s="49" t="s">
        <v>58</v>
      </c>
      <c r="L15" s="49">
        <v>567</v>
      </c>
      <c r="M15" s="49" t="s">
        <v>58</v>
      </c>
      <c r="N15" s="49">
        <v>1637</v>
      </c>
      <c r="O15" s="49" t="s">
        <v>58</v>
      </c>
      <c r="P15" s="49" t="s">
        <v>58</v>
      </c>
      <c r="Q15" s="49">
        <v>64</v>
      </c>
      <c r="R15" s="49">
        <v>1265</v>
      </c>
      <c r="S15" s="49" t="s">
        <v>58</v>
      </c>
      <c r="T15" s="49">
        <v>1803</v>
      </c>
      <c r="U15" s="49" t="s">
        <v>58</v>
      </c>
      <c r="V15" s="49" t="s">
        <v>58</v>
      </c>
      <c r="W15" s="49" t="s">
        <v>58</v>
      </c>
      <c r="X15" s="49">
        <v>1393</v>
      </c>
      <c r="Y15" s="49">
        <v>36</v>
      </c>
      <c r="Z15" s="49">
        <v>8981</v>
      </c>
      <c r="AA15" s="49">
        <v>369</v>
      </c>
      <c r="AB15" s="49" t="s">
        <v>58</v>
      </c>
      <c r="AC15" s="49" t="s">
        <v>58</v>
      </c>
      <c r="AD15" s="49">
        <v>7373</v>
      </c>
      <c r="AE15" s="49" t="s">
        <v>58</v>
      </c>
      <c r="AF15" s="49">
        <v>9009</v>
      </c>
      <c r="AG15" s="49" t="s">
        <v>58</v>
      </c>
      <c r="AH15" s="49" t="s">
        <v>58</v>
      </c>
      <c r="AI15" s="49" t="s">
        <v>58</v>
      </c>
      <c r="AJ15" s="49">
        <v>8535</v>
      </c>
      <c r="AK15" s="49" t="s">
        <v>58</v>
      </c>
      <c r="AL15" s="46">
        <v>31156</v>
      </c>
      <c r="AM15" s="46" t="s">
        <v>58</v>
      </c>
      <c r="AN15" s="46" t="s">
        <v>58</v>
      </c>
      <c r="AO15" s="46" t="s">
        <v>58</v>
      </c>
      <c r="AP15" s="46">
        <v>29340</v>
      </c>
      <c r="AQ15" s="46" t="s">
        <v>58</v>
      </c>
      <c r="AR15" s="49">
        <v>11795</v>
      </c>
      <c r="AS15" s="49" t="s">
        <v>58</v>
      </c>
      <c r="AT15" s="49" t="s">
        <v>58</v>
      </c>
      <c r="AU15" s="49" t="s">
        <v>58</v>
      </c>
      <c r="AV15" s="49">
        <v>11097</v>
      </c>
      <c r="AW15" s="49" t="s">
        <v>58</v>
      </c>
      <c r="AX15" s="46">
        <v>25317</v>
      </c>
      <c r="AY15" s="46" t="s">
        <v>58</v>
      </c>
      <c r="AZ15" s="46" t="s">
        <v>58</v>
      </c>
      <c r="BA15" s="46" t="s">
        <v>58</v>
      </c>
      <c r="BB15" s="46">
        <v>22833</v>
      </c>
      <c r="BC15" s="46" t="s">
        <v>58</v>
      </c>
      <c r="BD15" s="46">
        <v>2685</v>
      </c>
      <c r="BE15" s="46" t="s">
        <v>58</v>
      </c>
      <c r="BF15" s="46" t="s">
        <v>58</v>
      </c>
      <c r="BG15" s="46" t="s">
        <v>58</v>
      </c>
      <c r="BH15" s="46" t="s">
        <v>58</v>
      </c>
      <c r="BI15" s="46">
        <v>2685</v>
      </c>
      <c r="BJ15" s="32" t="s">
        <v>59</v>
      </c>
      <c r="BK15" s="49" t="s">
        <v>58</v>
      </c>
      <c r="BL15" s="49" t="s">
        <v>58</v>
      </c>
      <c r="BM15" s="49" t="s">
        <v>58</v>
      </c>
      <c r="BN15" s="49" t="s">
        <v>58</v>
      </c>
      <c r="BO15" s="49" t="s">
        <v>59</v>
      </c>
      <c r="BP15" s="49" t="s">
        <v>59</v>
      </c>
      <c r="BQ15" s="49" t="s">
        <v>58</v>
      </c>
      <c r="BR15" s="49" t="s">
        <v>58</v>
      </c>
      <c r="BS15" s="49" t="s">
        <v>58</v>
      </c>
      <c r="BT15" s="49" t="s">
        <v>59</v>
      </c>
      <c r="BU15" s="49" t="s">
        <v>59</v>
      </c>
      <c r="BV15" s="49" t="s">
        <v>59</v>
      </c>
      <c r="BW15" s="49" t="s">
        <v>58</v>
      </c>
      <c r="BX15" s="49" t="s">
        <v>58</v>
      </c>
      <c r="BY15" s="49" t="s">
        <v>58</v>
      </c>
      <c r="BZ15" s="49" t="s">
        <v>59</v>
      </c>
      <c r="CA15" s="49" t="s">
        <v>59</v>
      </c>
    </row>
    <row r="16" spans="1:79" s="35" customFormat="1" ht="47.25" x14ac:dyDescent="0.25">
      <c r="A16" s="36" t="s">
        <v>18</v>
      </c>
      <c r="B16" s="49">
        <v>20515</v>
      </c>
      <c r="C16" s="49">
        <v>19707</v>
      </c>
      <c r="D16" s="49">
        <v>19707</v>
      </c>
      <c r="E16" s="49" t="s">
        <v>58</v>
      </c>
      <c r="F16" s="49">
        <v>159</v>
      </c>
      <c r="G16" s="49">
        <v>563</v>
      </c>
      <c r="H16" s="49">
        <v>773</v>
      </c>
      <c r="I16" s="49" t="s">
        <v>58</v>
      </c>
      <c r="J16" s="49" t="s">
        <v>58</v>
      </c>
      <c r="K16" s="49" t="s">
        <v>58</v>
      </c>
      <c r="L16" s="49">
        <v>665</v>
      </c>
      <c r="M16" s="49" t="s">
        <v>58</v>
      </c>
      <c r="N16" s="49">
        <v>9777</v>
      </c>
      <c r="O16" s="49">
        <v>7074</v>
      </c>
      <c r="P16" s="49">
        <v>7074</v>
      </c>
      <c r="Q16" s="49" t="s">
        <v>58</v>
      </c>
      <c r="R16" s="49">
        <v>1780</v>
      </c>
      <c r="S16" s="49">
        <v>599</v>
      </c>
      <c r="T16" s="49">
        <v>4746</v>
      </c>
      <c r="U16" s="49">
        <v>1367</v>
      </c>
      <c r="V16" s="49" t="s">
        <v>58</v>
      </c>
      <c r="W16" s="49">
        <v>68</v>
      </c>
      <c r="X16" s="49">
        <v>2005</v>
      </c>
      <c r="Y16" s="49">
        <v>1032</v>
      </c>
      <c r="Z16" s="49">
        <v>3943</v>
      </c>
      <c r="AA16" s="49">
        <v>739</v>
      </c>
      <c r="AB16" s="49" t="s">
        <v>58</v>
      </c>
      <c r="AC16" s="49" t="s">
        <v>59</v>
      </c>
      <c r="AD16" s="49">
        <v>978</v>
      </c>
      <c r="AE16" s="49">
        <v>594</v>
      </c>
      <c r="AF16" s="49">
        <v>8270</v>
      </c>
      <c r="AG16" s="49">
        <v>1034</v>
      </c>
      <c r="AH16" s="49" t="s">
        <v>58</v>
      </c>
      <c r="AI16" s="49">
        <v>1004</v>
      </c>
      <c r="AJ16" s="49">
        <v>3439</v>
      </c>
      <c r="AK16" s="49">
        <v>1549</v>
      </c>
      <c r="AL16" s="46">
        <v>8768</v>
      </c>
      <c r="AM16" s="46">
        <v>986</v>
      </c>
      <c r="AN16" s="46" t="s">
        <v>58</v>
      </c>
      <c r="AO16" s="46">
        <v>48</v>
      </c>
      <c r="AP16" s="46">
        <v>3142</v>
      </c>
      <c r="AQ16" s="46">
        <v>1734</v>
      </c>
      <c r="AR16" s="49">
        <v>13714</v>
      </c>
      <c r="AS16" s="49">
        <v>4142</v>
      </c>
      <c r="AT16" s="49" t="s">
        <v>58</v>
      </c>
      <c r="AU16" s="49">
        <v>61</v>
      </c>
      <c r="AV16" s="49">
        <v>7408</v>
      </c>
      <c r="AW16" s="49">
        <v>504</v>
      </c>
      <c r="AX16" s="46">
        <v>5623</v>
      </c>
      <c r="AY16" s="46">
        <v>28</v>
      </c>
      <c r="AZ16" s="46" t="s">
        <v>58</v>
      </c>
      <c r="BA16" s="46">
        <v>246</v>
      </c>
      <c r="BB16" s="46">
        <v>2477</v>
      </c>
      <c r="BC16" s="46">
        <v>671</v>
      </c>
      <c r="BD16" s="46">
        <v>14511</v>
      </c>
      <c r="BE16" s="46">
        <v>249</v>
      </c>
      <c r="BF16" s="46" t="s">
        <v>58</v>
      </c>
      <c r="BG16" s="46">
        <v>402</v>
      </c>
      <c r="BH16" s="46">
        <v>7266</v>
      </c>
      <c r="BI16" s="46">
        <v>1108</v>
      </c>
      <c r="BJ16" s="49">
        <v>20324</v>
      </c>
      <c r="BK16" s="49" t="s">
        <v>59</v>
      </c>
      <c r="BL16" s="49" t="s">
        <v>59</v>
      </c>
      <c r="BM16" s="49">
        <v>629</v>
      </c>
      <c r="BN16" s="49">
        <v>12977</v>
      </c>
      <c r="BO16" s="49">
        <v>4757</v>
      </c>
      <c r="BP16" s="49">
        <v>8440</v>
      </c>
      <c r="BQ16" s="49" t="s">
        <v>59</v>
      </c>
      <c r="BR16" s="49" t="s">
        <v>59</v>
      </c>
      <c r="BS16" s="49" t="s">
        <v>59</v>
      </c>
      <c r="BT16" s="49">
        <v>3911</v>
      </c>
      <c r="BU16" s="49">
        <v>1941</v>
      </c>
      <c r="BV16" s="49">
        <v>13492</v>
      </c>
      <c r="BW16" s="49">
        <v>5495</v>
      </c>
      <c r="BX16" s="49" t="s">
        <v>58</v>
      </c>
      <c r="BY16" s="49" t="s">
        <v>59</v>
      </c>
      <c r="BZ16" s="49">
        <v>4567</v>
      </c>
      <c r="CA16" s="49">
        <v>1725</v>
      </c>
    </row>
    <row r="17" spans="1:79" s="35" customFormat="1" ht="63" x14ac:dyDescent="0.25">
      <c r="A17" s="36" t="s">
        <v>19</v>
      </c>
      <c r="B17" s="49">
        <v>165077</v>
      </c>
      <c r="C17" s="49">
        <v>72368</v>
      </c>
      <c r="D17" s="49">
        <v>7863</v>
      </c>
      <c r="E17" s="49">
        <v>17311</v>
      </c>
      <c r="F17" s="49">
        <v>39767</v>
      </c>
      <c r="G17" s="49">
        <v>24093</v>
      </c>
      <c r="H17" s="49">
        <v>121437</v>
      </c>
      <c r="I17" s="49">
        <v>40976</v>
      </c>
      <c r="J17" s="49">
        <v>3271</v>
      </c>
      <c r="K17" s="49">
        <v>766</v>
      </c>
      <c r="L17" s="49">
        <v>46122</v>
      </c>
      <c r="M17" s="49">
        <v>16373</v>
      </c>
      <c r="N17" s="49">
        <v>168614</v>
      </c>
      <c r="O17" s="49">
        <v>68085</v>
      </c>
      <c r="P17" s="49">
        <v>18868</v>
      </c>
      <c r="Q17" s="49">
        <v>5749</v>
      </c>
      <c r="R17" s="49">
        <v>51039</v>
      </c>
      <c r="S17" s="49">
        <v>26211</v>
      </c>
      <c r="T17" s="49">
        <v>202833</v>
      </c>
      <c r="U17" s="49">
        <v>24153</v>
      </c>
      <c r="V17" s="49">
        <v>3591</v>
      </c>
      <c r="W17" s="49">
        <v>59277</v>
      </c>
      <c r="X17" s="49">
        <v>74795</v>
      </c>
      <c r="Y17" s="49">
        <v>21734</v>
      </c>
      <c r="Z17" s="49">
        <v>179513</v>
      </c>
      <c r="AA17" s="49">
        <v>39411</v>
      </c>
      <c r="AB17" s="49">
        <v>25380</v>
      </c>
      <c r="AC17" s="49">
        <v>5128</v>
      </c>
      <c r="AD17" s="49">
        <v>91257</v>
      </c>
      <c r="AE17" s="49">
        <v>24829</v>
      </c>
      <c r="AF17" s="49">
        <v>112410</v>
      </c>
      <c r="AG17" s="49">
        <v>21724</v>
      </c>
      <c r="AH17" s="49">
        <v>9203</v>
      </c>
      <c r="AI17" s="49">
        <v>1068</v>
      </c>
      <c r="AJ17" s="49">
        <v>55041</v>
      </c>
      <c r="AK17" s="49">
        <v>25822</v>
      </c>
      <c r="AL17" s="46">
        <v>158116</v>
      </c>
      <c r="AM17" s="46">
        <v>24591</v>
      </c>
      <c r="AN17" s="46">
        <v>894</v>
      </c>
      <c r="AO17" s="46">
        <v>945</v>
      </c>
      <c r="AP17" s="46">
        <v>64570</v>
      </c>
      <c r="AQ17" s="46">
        <v>53000</v>
      </c>
      <c r="AR17" s="49">
        <v>113374</v>
      </c>
      <c r="AS17" s="49">
        <v>8953</v>
      </c>
      <c r="AT17" s="49">
        <v>1356</v>
      </c>
      <c r="AU17" s="49">
        <v>1864</v>
      </c>
      <c r="AV17" s="49">
        <v>81672</v>
      </c>
      <c r="AW17" s="49">
        <v>15526</v>
      </c>
      <c r="AX17" s="46">
        <v>106360</v>
      </c>
      <c r="AY17" s="46">
        <v>14608</v>
      </c>
      <c r="AZ17" s="46">
        <v>83</v>
      </c>
      <c r="BA17" s="46">
        <v>866</v>
      </c>
      <c r="BB17" s="46">
        <v>61515</v>
      </c>
      <c r="BC17" s="46">
        <v>21501</v>
      </c>
      <c r="BD17" s="46">
        <v>85636</v>
      </c>
      <c r="BE17" s="46">
        <v>5469</v>
      </c>
      <c r="BF17" s="46">
        <v>884</v>
      </c>
      <c r="BG17" s="46">
        <v>626</v>
      </c>
      <c r="BH17" s="46">
        <v>46703</v>
      </c>
      <c r="BI17" s="46">
        <v>25988</v>
      </c>
      <c r="BJ17" s="49">
        <v>90164</v>
      </c>
      <c r="BK17" s="49">
        <v>1129</v>
      </c>
      <c r="BL17" s="49" t="s">
        <v>59</v>
      </c>
      <c r="BM17" s="49">
        <v>65</v>
      </c>
      <c r="BN17" s="49">
        <v>53241</v>
      </c>
      <c r="BO17" s="49">
        <v>31026</v>
      </c>
      <c r="BP17" s="49">
        <v>102463</v>
      </c>
      <c r="BQ17" s="49">
        <v>4069</v>
      </c>
      <c r="BR17" s="49" t="s">
        <v>58</v>
      </c>
      <c r="BS17" s="49">
        <v>1260</v>
      </c>
      <c r="BT17" s="49">
        <v>42515</v>
      </c>
      <c r="BU17" s="49">
        <v>51377</v>
      </c>
      <c r="BV17" s="49">
        <v>113336</v>
      </c>
      <c r="BW17" s="49">
        <v>8046</v>
      </c>
      <c r="BX17" s="49">
        <v>6799</v>
      </c>
      <c r="BY17" s="49">
        <v>17621</v>
      </c>
      <c r="BZ17" s="49">
        <v>50948</v>
      </c>
      <c r="CA17" s="49">
        <v>32637</v>
      </c>
    </row>
    <row r="18" spans="1:79" s="35" customFormat="1" x14ac:dyDescent="0.25">
      <c r="A18" s="36" t="s">
        <v>20</v>
      </c>
      <c r="B18" s="49">
        <v>36831</v>
      </c>
      <c r="C18" s="49">
        <v>12281</v>
      </c>
      <c r="D18" s="49">
        <v>3492</v>
      </c>
      <c r="E18" s="49">
        <v>1503</v>
      </c>
      <c r="F18" s="49">
        <v>10454</v>
      </c>
      <c r="G18" s="49">
        <v>5587</v>
      </c>
      <c r="H18" s="49">
        <v>19174</v>
      </c>
      <c r="I18" s="49">
        <v>2229</v>
      </c>
      <c r="J18" s="49">
        <v>332</v>
      </c>
      <c r="K18" s="49">
        <v>32</v>
      </c>
      <c r="L18" s="49">
        <v>5827</v>
      </c>
      <c r="M18" s="49">
        <v>3190</v>
      </c>
      <c r="N18" s="49">
        <v>32368</v>
      </c>
      <c r="O18" s="49">
        <v>2944</v>
      </c>
      <c r="P18" s="49">
        <v>1028</v>
      </c>
      <c r="Q18" s="49">
        <v>2351</v>
      </c>
      <c r="R18" s="49">
        <v>11586</v>
      </c>
      <c r="S18" s="49">
        <v>8149</v>
      </c>
      <c r="T18" s="49">
        <v>22248</v>
      </c>
      <c r="U18" s="49">
        <v>3202</v>
      </c>
      <c r="V18" s="49" t="s">
        <v>58</v>
      </c>
      <c r="W18" s="49">
        <v>45</v>
      </c>
      <c r="X18" s="49">
        <v>8078</v>
      </c>
      <c r="Y18" s="49">
        <v>2712</v>
      </c>
      <c r="Z18" s="49">
        <v>37186</v>
      </c>
      <c r="AA18" s="49">
        <v>7416</v>
      </c>
      <c r="AB18" s="49">
        <v>812</v>
      </c>
      <c r="AC18" s="49">
        <v>357</v>
      </c>
      <c r="AD18" s="49">
        <v>17946</v>
      </c>
      <c r="AE18" s="49">
        <v>2786</v>
      </c>
      <c r="AF18" s="49">
        <v>101724</v>
      </c>
      <c r="AG18" s="49">
        <v>61639</v>
      </c>
      <c r="AH18" s="49">
        <v>55635</v>
      </c>
      <c r="AI18" s="49">
        <v>1461</v>
      </c>
      <c r="AJ18" s="49">
        <v>28659</v>
      </c>
      <c r="AK18" s="49">
        <v>4093</v>
      </c>
      <c r="AL18" s="46">
        <v>55878</v>
      </c>
      <c r="AM18" s="46">
        <v>17158</v>
      </c>
      <c r="AN18" s="46">
        <v>2556</v>
      </c>
      <c r="AO18" s="46">
        <v>3389</v>
      </c>
      <c r="AP18" s="46">
        <v>19157</v>
      </c>
      <c r="AQ18" s="46">
        <v>10304</v>
      </c>
      <c r="AR18" s="49">
        <v>45504</v>
      </c>
      <c r="AS18" s="49">
        <v>27901</v>
      </c>
      <c r="AT18" s="49">
        <v>14327</v>
      </c>
      <c r="AU18" s="49">
        <v>204</v>
      </c>
      <c r="AV18" s="49">
        <v>8813</v>
      </c>
      <c r="AW18" s="49">
        <v>6461</v>
      </c>
      <c r="AX18" s="46">
        <v>21610</v>
      </c>
      <c r="AY18" s="46">
        <v>3090</v>
      </c>
      <c r="AZ18" s="46">
        <v>351</v>
      </c>
      <c r="BA18" s="46">
        <v>492</v>
      </c>
      <c r="BB18" s="46">
        <v>10100</v>
      </c>
      <c r="BC18" s="46">
        <v>6087</v>
      </c>
      <c r="BD18" s="46">
        <v>29425</v>
      </c>
      <c r="BE18" s="46">
        <v>5202</v>
      </c>
      <c r="BF18" s="46" t="s">
        <v>58</v>
      </c>
      <c r="BG18" s="46">
        <v>190</v>
      </c>
      <c r="BH18" s="46">
        <v>12425</v>
      </c>
      <c r="BI18" s="46">
        <v>5355</v>
      </c>
      <c r="BJ18" s="49">
        <v>81988</v>
      </c>
      <c r="BK18" s="49">
        <v>37815</v>
      </c>
      <c r="BL18" s="49" t="s">
        <v>58</v>
      </c>
      <c r="BM18" s="49" t="s">
        <v>59</v>
      </c>
      <c r="BN18" s="49">
        <v>26837</v>
      </c>
      <c r="BO18" s="49">
        <v>8808</v>
      </c>
      <c r="BP18" s="49">
        <v>24507</v>
      </c>
      <c r="BQ18" s="49">
        <v>6933</v>
      </c>
      <c r="BR18" s="49" t="s">
        <v>59</v>
      </c>
      <c r="BS18" s="49">
        <v>507</v>
      </c>
      <c r="BT18" s="49">
        <v>10821</v>
      </c>
      <c r="BU18" s="49">
        <v>4842</v>
      </c>
      <c r="BV18" s="49">
        <v>40605</v>
      </c>
      <c r="BW18" s="49">
        <v>16715</v>
      </c>
      <c r="BX18" s="49">
        <v>5189</v>
      </c>
      <c r="BY18" s="49">
        <v>1565</v>
      </c>
      <c r="BZ18" s="49">
        <v>12353</v>
      </c>
      <c r="CA18" s="49">
        <v>6605</v>
      </c>
    </row>
    <row r="19" spans="1:79" s="35" customFormat="1" ht="31.5" x14ac:dyDescent="0.25">
      <c r="A19" s="36" t="s">
        <v>21</v>
      </c>
      <c r="B19" s="49">
        <v>28792</v>
      </c>
      <c r="C19" s="49">
        <v>6928</v>
      </c>
      <c r="D19" s="49">
        <v>2256</v>
      </c>
      <c r="E19" s="49">
        <v>1764</v>
      </c>
      <c r="F19" s="49">
        <v>9807</v>
      </c>
      <c r="G19" s="49">
        <v>5696</v>
      </c>
      <c r="H19" s="49">
        <v>15330</v>
      </c>
      <c r="I19" s="49">
        <v>3846</v>
      </c>
      <c r="J19" s="49">
        <v>37</v>
      </c>
      <c r="K19" s="49">
        <v>188</v>
      </c>
      <c r="L19" s="49">
        <v>5300</v>
      </c>
      <c r="M19" s="49">
        <v>3083</v>
      </c>
      <c r="N19" s="49">
        <v>28288</v>
      </c>
      <c r="O19" s="49">
        <v>4231</v>
      </c>
      <c r="P19" s="49">
        <v>256</v>
      </c>
      <c r="Q19" s="49" t="s">
        <v>58</v>
      </c>
      <c r="R19" s="49">
        <v>15646</v>
      </c>
      <c r="S19" s="49">
        <v>7285</v>
      </c>
      <c r="T19" s="49">
        <v>52846</v>
      </c>
      <c r="U19" s="49">
        <v>18355</v>
      </c>
      <c r="V19" s="49">
        <v>12660</v>
      </c>
      <c r="W19" s="49">
        <v>328</v>
      </c>
      <c r="X19" s="49">
        <v>15643</v>
      </c>
      <c r="Y19" s="49">
        <v>7208</v>
      </c>
      <c r="Z19" s="49">
        <v>50537</v>
      </c>
      <c r="AA19" s="49">
        <v>8134</v>
      </c>
      <c r="AB19" s="49">
        <v>918</v>
      </c>
      <c r="AC19" s="49">
        <v>1363</v>
      </c>
      <c r="AD19" s="49">
        <v>31975</v>
      </c>
      <c r="AE19" s="49">
        <v>6953</v>
      </c>
      <c r="AF19" s="49">
        <v>26918</v>
      </c>
      <c r="AG19" s="49">
        <v>7604</v>
      </c>
      <c r="AH19" s="49">
        <v>220</v>
      </c>
      <c r="AI19" s="49" t="s">
        <v>58</v>
      </c>
      <c r="AJ19" s="49">
        <v>9674</v>
      </c>
      <c r="AK19" s="49">
        <v>7510</v>
      </c>
      <c r="AL19" s="46">
        <v>101331</v>
      </c>
      <c r="AM19" s="46">
        <v>10426</v>
      </c>
      <c r="AN19" s="46">
        <v>1203</v>
      </c>
      <c r="AO19" s="46">
        <v>1523</v>
      </c>
      <c r="AP19" s="46">
        <v>70000</v>
      </c>
      <c r="AQ19" s="46">
        <v>14309</v>
      </c>
      <c r="AR19" s="49">
        <v>72713</v>
      </c>
      <c r="AS19" s="49">
        <v>18940</v>
      </c>
      <c r="AT19" s="49">
        <v>318</v>
      </c>
      <c r="AU19" s="49">
        <v>1544</v>
      </c>
      <c r="AV19" s="49">
        <v>42533</v>
      </c>
      <c r="AW19" s="49">
        <v>7923</v>
      </c>
      <c r="AX19" s="46">
        <v>38431</v>
      </c>
      <c r="AY19" s="46">
        <v>5020</v>
      </c>
      <c r="AZ19" s="46">
        <v>422</v>
      </c>
      <c r="BA19" s="46">
        <v>797</v>
      </c>
      <c r="BB19" s="46">
        <v>27093</v>
      </c>
      <c r="BC19" s="46">
        <v>3197</v>
      </c>
      <c r="BD19" s="46">
        <v>67480</v>
      </c>
      <c r="BE19" s="46">
        <v>3545</v>
      </c>
      <c r="BF19" s="46" t="s">
        <v>58</v>
      </c>
      <c r="BG19" s="46">
        <v>280</v>
      </c>
      <c r="BH19" s="46">
        <v>48605</v>
      </c>
      <c r="BI19" s="46">
        <v>11458</v>
      </c>
      <c r="BJ19" s="49">
        <v>120542</v>
      </c>
      <c r="BK19" s="49">
        <v>2057</v>
      </c>
      <c r="BL19" s="49" t="s">
        <v>59</v>
      </c>
      <c r="BM19" s="49" t="s">
        <v>59</v>
      </c>
      <c r="BN19" s="49">
        <v>91776</v>
      </c>
      <c r="BO19" s="49">
        <v>22458</v>
      </c>
      <c r="BP19" s="49">
        <v>155984</v>
      </c>
      <c r="BQ19" s="49">
        <v>5765</v>
      </c>
      <c r="BR19" s="49" t="s">
        <v>59</v>
      </c>
      <c r="BS19" s="49">
        <v>106</v>
      </c>
      <c r="BT19" s="49">
        <v>131617</v>
      </c>
      <c r="BU19" s="49">
        <v>13996</v>
      </c>
      <c r="BV19" s="49">
        <v>91368</v>
      </c>
      <c r="BW19" s="49">
        <v>4426</v>
      </c>
      <c r="BX19" s="49">
        <v>364</v>
      </c>
      <c r="BY19" s="49">
        <v>683</v>
      </c>
      <c r="BZ19" s="49">
        <v>62442</v>
      </c>
      <c r="CA19" s="49">
        <v>18571</v>
      </c>
    </row>
    <row r="20" spans="1:79" s="35" customFormat="1" ht="47.25" x14ac:dyDescent="0.25">
      <c r="A20" s="36" t="s">
        <v>22</v>
      </c>
      <c r="B20" s="49">
        <v>2489</v>
      </c>
      <c r="C20" s="49">
        <v>521</v>
      </c>
      <c r="D20" s="49">
        <v>130</v>
      </c>
      <c r="E20" s="49">
        <v>103</v>
      </c>
      <c r="F20" s="49">
        <v>1120</v>
      </c>
      <c r="G20" s="49">
        <v>428</v>
      </c>
      <c r="H20" s="49">
        <v>1700</v>
      </c>
      <c r="I20" s="49">
        <v>133</v>
      </c>
      <c r="J20" s="49" t="s">
        <v>58</v>
      </c>
      <c r="K20" s="49" t="s">
        <v>58</v>
      </c>
      <c r="L20" s="49">
        <v>956</v>
      </c>
      <c r="M20" s="49">
        <v>448</v>
      </c>
      <c r="N20" s="49">
        <v>1153</v>
      </c>
      <c r="O20" s="49" t="s">
        <v>58</v>
      </c>
      <c r="P20" s="49" t="s">
        <v>58</v>
      </c>
      <c r="Q20" s="49">
        <v>90</v>
      </c>
      <c r="R20" s="49">
        <v>903</v>
      </c>
      <c r="S20" s="49">
        <v>78</v>
      </c>
      <c r="T20" s="49">
        <v>3215</v>
      </c>
      <c r="U20" s="49">
        <v>114</v>
      </c>
      <c r="V20" s="49" t="s">
        <v>58</v>
      </c>
      <c r="W20" s="49" t="s">
        <v>58</v>
      </c>
      <c r="X20" s="49">
        <v>1626</v>
      </c>
      <c r="Y20" s="49">
        <v>235</v>
      </c>
      <c r="Z20" s="49">
        <v>3245</v>
      </c>
      <c r="AA20" s="49">
        <v>183</v>
      </c>
      <c r="AB20" s="49" t="s">
        <v>58</v>
      </c>
      <c r="AC20" s="49" t="s">
        <v>58</v>
      </c>
      <c r="AD20" s="49">
        <v>2277</v>
      </c>
      <c r="AE20" s="49">
        <v>228</v>
      </c>
      <c r="AF20" s="49">
        <v>1322</v>
      </c>
      <c r="AG20" s="49" t="s">
        <v>58</v>
      </c>
      <c r="AH20" s="49" t="s">
        <v>58</v>
      </c>
      <c r="AI20" s="49" t="s">
        <v>58</v>
      </c>
      <c r="AJ20" s="49">
        <v>473</v>
      </c>
      <c r="AK20" s="49">
        <v>285</v>
      </c>
      <c r="AL20" s="46">
        <v>4079</v>
      </c>
      <c r="AM20" s="46" t="s">
        <v>58</v>
      </c>
      <c r="AN20" s="46" t="s">
        <v>58</v>
      </c>
      <c r="AO20" s="46">
        <v>47</v>
      </c>
      <c r="AP20" s="46">
        <v>1915</v>
      </c>
      <c r="AQ20" s="46">
        <v>605</v>
      </c>
      <c r="AR20" s="49">
        <v>7311</v>
      </c>
      <c r="AS20" s="49">
        <v>2504</v>
      </c>
      <c r="AT20" s="49" t="s">
        <v>58</v>
      </c>
      <c r="AU20" s="49">
        <v>99</v>
      </c>
      <c r="AV20" s="49">
        <v>1765</v>
      </c>
      <c r="AW20" s="49">
        <v>2014</v>
      </c>
      <c r="AX20" s="46">
        <v>5833</v>
      </c>
      <c r="AY20" s="46">
        <v>79</v>
      </c>
      <c r="AZ20" s="46" t="s">
        <v>58</v>
      </c>
      <c r="BA20" s="46">
        <v>1265</v>
      </c>
      <c r="BB20" s="46">
        <v>3262</v>
      </c>
      <c r="BC20" s="46">
        <v>233</v>
      </c>
      <c r="BD20" s="46">
        <v>7335</v>
      </c>
      <c r="BE20" s="46">
        <v>100</v>
      </c>
      <c r="BF20" s="46">
        <v>100</v>
      </c>
      <c r="BG20" s="46" t="s">
        <v>58</v>
      </c>
      <c r="BH20" s="46">
        <v>3553</v>
      </c>
      <c r="BI20" s="46">
        <v>1084</v>
      </c>
      <c r="BJ20" s="49">
        <v>4908</v>
      </c>
      <c r="BK20" s="49">
        <v>486</v>
      </c>
      <c r="BL20" s="49" t="s">
        <v>59</v>
      </c>
      <c r="BM20" s="49" t="s">
        <v>59</v>
      </c>
      <c r="BN20" s="49">
        <v>2433</v>
      </c>
      <c r="BO20" s="49">
        <v>1423</v>
      </c>
      <c r="BP20" s="49">
        <v>10525</v>
      </c>
      <c r="BQ20" s="49">
        <v>7249</v>
      </c>
      <c r="BR20" s="49" t="s">
        <v>59</v>
      </c>
      <c r="BS20" s="49">
        <v>13</v>
      </c>
      <c r="BT20" s="49">
        <v>1887</v>
      </c>
      <c r="BU20" s="49">
        <v>894</v>
      </c>
      <c r="BV20" s="49">
        <v>3346</v>
      </c>
      <c r="BW20" s="49">
        <v>1016</v>
      </c>
      <c r="BX20" s="49" t="s">
        <v>59</v>
      </c>
      <c r="BY20" s="49">
        <v>213</v>
      </c>
      <c r="BZ20" s="49">
        <v>1434</v>
      </c>
      <c r="CA20" s="49">
        <v>379</v>
      </c>
    </row>
    <row r="21" spans="1:79" s="35" customFormat="1" ht="31.5" x14ac:dyDescent="0.25">
      <c r="A21" s="36" t="s">
        <v>23</v>
      </c>
      <c r="B21" s="67" t="s">
        <v>58</v>
      </c>
      <c r="C21" s="67" t="s">
        <v>58</v>
      </c>
      <c r="D21" s="67" t="s">
        <v>58</v>
      </c>
      <c r="E21" s="67" t="s">
        <v>58</v>
      </c>
      <c r="F21" s="67" t="s">
        <v>58</v>
      </c>
      <c r="G21" s="67" t="s">
        <v>58</v>
      </c>
      <c r="H21" s="49" t="s">
        <v>58</v>
      </c>
      <c r="I21" s="49" t="s">
        <v>58</v>
      </c>
      <c r="J21" s="49" t="s">
        <v>58</v>
      </c>
      <c r="K21" s="49" t="s">
        <v>58</v>
      </c>
      <c r="L21" s="49" t="s">
        <v>58</v>
      </c>
      <c r="M21" s="49" t="s">
        <v>58</v>
      </c>
      <c r="N21" s="49" t="s">
        <v>58</v>
      </c>
      <c r="O21" s="49" t="s">
        <v>58</v>
      </c>
      <c r="P21" s="49" t="s">
        <v>58</v>
      </c>
      <c r="Q21" s="49" t="s">
        <v>58</v>
      </c>
      <c r="R21" s="49" t="s">
        <v>58</v>
      </c>
      <c r="S21" s="49" t="s">
        <v>58</v>
      </c>
      <c r="T21" s="49" t="s">
        <v>58</v>
      </c>
      <c r="U21" s="49" t="s">
        <v>58</v>
      </c>
      <c r="V21" s="49" t="s">
        <v>58</v>
      </c>
      <c r="W21" s="49" t="s">
        <v>58</v>
      </c>
      <c r="X21" s="49" t="s">
        <v>58</v>
      </c>
      <c r="Y21" s="49" t="s">
        <v>58</v>
      </c>
      <c r="Z21" s="49" t="s">
        <v>58</v>
      </c>
      <c r="AA21" s="49" t="s">
        <v>58</v>
      </c>
      <c r="AB21" s="49" t="s">
        <v>58</v>
      </c>
      <c r="AC21" s="49" t="s">
        <v>58</v>
      </c>
      <c r="AD21" s="49" t="s">
        <v>58</v>
      </c>
      <c r="AE21" s="49" t="s">
        <v>58</v>
      </c>
      <c r="AF21" s="68" t="s">
        <v>58</v>
      </c>
      <c r="AG21" s="68" t="s">
        <v>58</v>
      </c>
      <c r="AH21" s="68" t="s">
        <v>58</v>
      </c>
      <c r="AI21" s="68" t="s">
        <v>58</v>
      </c>
      <c r="AJ21" s="68" t="s">
        <v>58</v>
      </c>
      <c r="AK21" s="68" t="s">
        <v>58</v>
      </c>
      <c r="AL21" s="17" t="s">
        <v>58</v>
      </c>
      <c r="AM21" s="17" t="s">
        <v>58</v>
      </c>
      <c r="AN21" s="17" t="s">
        <v>58</v>
      </c>
      <c r="AO21" s="17" t="s">
        <v>58</v>
      </c>
      <c r="AP21" s="17" t="s">
        <v>58</v>
      </c>
      <c r="AQ21" s="17" t="s">
        <v>58</v>
      </c>
      <c r="AR21" s="68" t="s">
        <v>58</v>
      </c>
      <c r="AS21" s="68" t="s">
        <v>58</v>
      </c>
      <c r="AT21" s="68" t="s">
        <v>58</v>
      </c>
      <c r="AU21" s="68" t="s">
        <v>58</v>
      </c>
      <c r="AV21" s="68" t="s">
        <v>58</v>
      </c>
      <c r="AW21" s="68" t="s">
        <v>58</v>
      </c>
      <c r="AX21" s="17" t="s">
        <v>58</v>
      </c>
      <c r="AY21" s="17" t="s">
        <v>58</v>
      </c>
      <c r="AZ21" s="17" t="s">
        <v>58</v>
      </c>
      <c r="BA21" s="17" t="s">
        <v>58</v>
      </c>
      <c r="BB21" s="17" t="s">
        <v>58</v>
      </c>
      <c r="BC21" s="17" t="s">
        <v>58</v>
      </c>
      <c r="BD21" s="17" t="s">
        <v>58</v>
      </c>
      <c r="BE21" s="17" t="s">
        <v>58</v>
      </c>
      <c r="BF21" s="17" t="s">
        <v>58</v>
      </c>
      <c r="BG21" s="17" t="s">
        <v>58</v>
      </c>
      <c r="BH21" s="17" t="s">
        <v>58</v>
      </c>
      <c r="BI21" s="17" t="s">
        <v>58</v>
      </c>
      <c r="BJ21" s="68" t="s">
        <v>58</v>
      </c>
      <c r="BK21" s="68" t="s">
        <v>58</v>
      </c>
      <c r="BL21" s="68" t="s">
        <v>58</v>
      </c>
      <c r="BM21" s="68" t="s">
        <v>58</v>
      </c>
      <c r="BN21" s="68" t="s">
        <v>58</v>
      </c>
      <c r="BO21" s="68" t="s">
        <v>58</v>
      </c>
      <c r="BP21" s="68" t="s">
        <v>58</v>
      </c>
      <c r="BQ21" s="68" t="s">
        <v>58</v>
      </c>
      <c r="BR21" s="68" t="s">
        <v>58</v>
      </c>
      <c r="BS21" s="68" t="s">
        <v>58</v>
      </c>
      <c r="BT21" s="68" t="s">
        <v>58</v>
      </c>
      <c r="BU21" s="68" t="s">
        <v>58</v>
      </c>
      <c r="BV21" s="68" t="s">
        <v>58</v>
      </c>
      <c r="BW21" s="68" t="s">
        <v>58</v>
      </c>
      <c r="BX21" s="68" t="s">
        <v>58</v>
      </c>
      <c r="BY21" s="68" t="s">
        <v>58</v>
      </c>
      <c r="BZ21" s="68" t="s">
        <v>58</v>
      </c>
      <c r="CA21" s="68" t="s">
        <v>58</v>
      </c>
    </row>
    <row r="23" spans="1:79" x14ac:dyDescent="0.25">
      <c r="A23" s="55" t="s">
        <v>62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1" sqref="T1"/>
    </sheetView>
  </sheetViews>
  <sheetFormatPr defaultColWidth="9.140625" defaultRowHeight="15.75" x14ac:dyDescent="0.25"/>
  <cols>
    <col min="1" max="1" width="46.42578125" style="55" customWidth="1"/>
    <col min="2" max="2" width="14.140625" style="2" bestFit="1" customWidth="1"/>
    <col min="3" max="4" width="12.7109375" style="2" bestFit="1" customWidth="1"/>
    <col min="5" max="5" width="14.7109375" style="2" customWidth="1"/>
    <col min="6" max="6" width="16" style="2" customWidth="1"/>
    <col min="7" max="7" width="16.7109375" style="2" customWidth="1"/>
    <col min="8" max="8" width="14.140625" style="2" bestFit="1" customWidth="1"/>
    <col min="9" max="10" width="12.7109375" style="2" bestFit="1" customWidth="1"/>
    <col min="11" max="11" width="14.85546875" style="22" customWidth="1"/>
    <col min="12" max="12" width="16.42578125" style="2" customWidth="1"/>
    <col min="13" max="13" width="16" style="22" customWidth="1"/>
    <col min="14" max="14" width="14.140625" style="2" bestFit="1" customWidth="1"/>
    <col min="15" max="15" width="12.7109375" style="2" bestFit="1" customWidth="1"/>
    <col min="16" max="16" width="11.42578125" style="2" bestFit="1" customWidth="1"/>
    <col min="17" max="17" width="14.85546875" style="2" customWidth="1"/>
    <col min="18" max="18" width="16.5703125" style="2" customWidth="1"/>
    <col min="19" max="19" width="16.42578125" style="2" customWidth="1"/>
    <col min="20" max="20" width="14.140625" style="2" customWidth="1"/>
    <col min="21" max="22" width="12.7109375" style="2" bestFit="1" customWidth="1"/>
    <col min="23" max="23" width="15" style="2" customWidth="1"/>
    <col min="24" max="24" width="15.7109375" style="2" customWidth="1"/>
    <col min="25" max="25" width="16.28515625" style="2" customWidth="1"/>
    <col min="26" max="26" width="14" style="2" customWidth="1"/>
    <col min="27" max="27" width="12.7109375" style="2" bestFit="1" customWidth="1"/>
    <col min="28" max="28" width="13" style="2" customWidth="1"/>
    <col min="29" max="29" width="14.140625" style="2" customWidth="1"/>
    <col min="30" max="31" width="16.140625" style="2" customWidth="1"/>
    <col min="32" max="34" width="12.7109375" style="2" customWidth="1"/>
    <col min="35" max="35" width="13.85546875" style="2" customWidth="1"/>
    <col min="36" max="36" width="15.28515625" style="2" customWidth="1"/>
    <col min="37" max="37" width="15.7109375" style="2" customWidth="1"/>
    <col min="38" max="38" width="14.28515625" style="2" customWidth="1"/>
    <col min="39" max="39" width="13.140625" style="2" customWidth="1"/>
    <col min="40" max="40" width="10.7109375" style="2" customWidth="1"/>
    <col min="41" max="41" width="15.28515625" style="2" customWidth="1"/>
    <col min="42" max="42" width="18.140625" style="2" customWidth="1"/>
    <col min="43" max="43" width="16.140625" style="2" customWidth="1"/>
    <col min="44" max="16384" width="9.140625" style="2"/>
  </cols>
  <sheetData>
    <row r="1" spans="1:43" ht="33" customHeight="1" x14ac:dyDescent="0.25">
      <c r="A1" s="69" t="s">
        <v>1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  <c r="M1" s="18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43" ht="32.25" customHeight="1" x14ac:dyDescent="0.25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43" x14ac:dyDescent="0.25">
      <c r="A3" s="85"/>
      <c r="B3" s="82">
        <v>2017</v>
      </c>
      <c r="C3" s="82"/>
      <c r="D3" s="82"/>
      <c r="E3" s="82"/>
      <c r="F3" s="82"/>
      <c r="G3" s="82"/>
      <c r="H3" s="82">
        <v>2018</v>
      </c>
      <c r="I3" s="82"/>
      <c r="J3" s="82"/>
      <c r="K3" s="82"/>
      <c r="L3" s="82"/>
      <c r="M3" s="82"/>
      <c r="N3" s="82">
        <v>2019</v>
      </c>
      <c r="O3" s="82"/>
      <c r="P3" s="82"/>
      <c r="Q3" s="82"/>
      <c r="R3" s="82"/>
      <c r="S3" s="82"/>
      <c r="T3" s="82">
        <v>2020</v>
      </c>
      <c r="U3" s="82"/>
      <c r="V3" s="82"/>
      <c r="W3" s="82"/>
      <c r="X3" s="82"/>
      <c r="Y3" s="82"/>
      <c r="Z3" s="82">
        <v>2021</v>
      </c>
      <c r="AA3" s="82"/>
      <c r="AB3" s="82"/>
      <c r="AC3" s="82"/>
      <c r="AD3" s="82"/>
      <c r="AE3" s="82"/>
      <c r="AF3" s="82">
        <v>2022</v>
      </c>
      <c r="AG3" s="82"/>
      <c r="AH3" s="82"/>
      <c r="AI3" s="82"/>
      <c r="AJ3" s="82"/>
      <c r="AK3" s="82"/>
      <c r="AL3" s="82">
        <v>2023</v>
      </c>
      <c r="AM3" s="82"/>
      <c r="AN3" s="82"/>
      <c r="AO3" s="82"/>
      <c r="AP3" s="82"/>
      <c r="AQ3" s="82"/>
    </row>
    <row r="4" spans="1:43" ht="47.25" x14ac:dyDescent="0.25">
      <c r="A4" s="85"/>
      <c r="B4" s="15" t="s">
        <v>24</v>
      </c>
      <c r="C4" s="15" t="s">
        <v>30</v>
      </c>
      <c r="D4" s="20" t="s">
        <v>57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20" t="s">
        <v>57</v>
      </c>
      <c r="K4" s="21" t="s">
        <v>26</v>
      </c>
      <c r="L4" s="15" t="s">
        <v>27</v>
      </c>
      <c r="M4" s="21" t="s">
        <v>28</v>
      </c>
      <c r="N4" s="15" t="s">
        <v>24</v>
      </c>
      <c r="O4" s="15" t="s">
        <v>30</v>
      </c>
      <c r="P4" s="20" t="s">
        <v>57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20" t="s">
        <v>57</v>
      </c>
      <c r="W4" s="15" t="s">
        <v>26</v>
      </c>
      <c r="X4" s="15" t="s">
        <v>27</v>
      </c>
      <c r="Y4" s="15" t="s">
        <v>28</v>
      </c>
      <c r="Z4" s="23" t="s">
        <v>24</v>
      </c>
      <c r="AA4" s="23" t="s">
        <v>30</v>
      </c>
      <c r="AB4" s="23" t="s">
        <v>57</v>
      </c>
      <c r="AC4" s="23" t="s">
        <v>26</v>
      </c>
      <c r="AD4" s="23" t="s">
        <v>27</v>
      </c>
      <c r="AE4" s="23" t="s">
        <v>28</v>
      </c>
      <c r="AF4" s="31" t="s">
        <v>24</v>
      </c>
      <c r="AG4" s="31" t="s">
        <v>30</v>
      </c>
      <c r="AH4" s="31" t="s">
        <v>57</v>
      </c>
      <c r="AI4" s="31" t="s">
        <v>26</v>
      </c>
      <c r="AJ4" s="31" t="s">
        <v>27</v>
      </c>
      <c r="AK4" s="31" t="s">
        <v>28</v>
      </c>
      <c r="AL4" s="73" t="s">
        <v>24</v>
      </c>
      <c r="AM4" s="73" t="s">
        <v>30</v>
      </c>
      <c r="AN4" s="73" t="s">
        <v>57</v>
      </c>
      <c r="AO4" s="73" t="s">
        <v>26</v>
      </c>
      <c r="AP4" s="73" t="s">
        <v>27</v>
      </c>
      <c r="AQ4" s="73" t="s">
        <v>28</v>
      </c>
    </row>
    <row r="5" spans="1:43" s="34" customFormat="1" ht="31.5" x14ac:dyDescent="0.25">
      <c r="A5" s="52" t="s">
        <v>6</v>
      </c>
      <c r="B5" s="74">
        <v>318016</v>
      </c>
      <c r="C5" s="74">
        <v>13955</v>
      </c>
      <c r="D5" s="74">
        <v>5633</v>
      </c>
      <c r="E5" s="74">
        <v>11560</v>
      </c>
      <c r="F5" s="74">
        <v>201459</v>
      </c>
      <c r="G5" s="74">
        <v>52988</v>
      </c>
      <c r="H5" s="74">
        <v>395212</v>
      </c>
      <c r="I5" s="74">
        <v>33583</v>
      </c>
      <c r="J5" s="74">
        <v>20672</v>
      </c>
      <c r="K5" s="74">
        <v>71710</v>
      </c>
      <c r="L5" s="74">
        <f xml:space="preserve"> 280960-M5</f>
        <v>214910</v>
      </c>
      <c r="M5" s="74">
        <v>66050</v>
      </c>
      <c r="N5" s="74">
        <v>396302</v>
      </c>
      <c r="O5" s="74">
        <v>36120</v>
      </c>
      <c r="P5" s="74">
        <v>20050</v>
      </c>
      <c r="Q5" s="74">
        <v>77869</v>
      </c>
      <c r="R5" s="74">
        <f xml:space="preserve"> 281941-S5</f>
        <v>211884</v>
      </c>
      <c r="S5" s="74">
        <v>70057</v>
      </c>
      <c r="T5" s="74">
        <v>541069</v>
      </c>
      <c r="U5" s="74">
        <v>219612</v>
      </c>
      <c r="V5" s="74">
        <v>13142</v>
      </c>
      <c r="W5" s="74">
        <v>10466</v>
      </c>
      <c r="X5" s="74">
        <f xml:space="preserve"> 310701-Y5</f>
        <v>216446</v>
      </c>
      <c r="Y5" s="74">
        <v>94255</v>
      </c>
      <c r="Z5" s="74">
        <v>427789</v>
      </c>
      <c r="AA5" s="74">
        <v>27770</v>
      </c>
      <c r="AB5" s="74">
        <v>2077</v>
      </c>
      <c r="AC5" s="74">
        <v>43355</v>
      </c>
      <c r="AD5" s="74">
        <v>289734</v>
      </c>
      <c r="AE5" s="74">
        <v>66410</v>
      </c>
      <c r="AF5" s="74">
        <v>363468</v>
      </c>
      <c r="AG5" s="74">
        <v>33788</v>
      </c>
      <c r="AH5" s="74">
        <v>19735</v>
      </c>
      <c r="AI5" s="74">
        <v>7415</v>
      </c>
      <c r="AJ5" s="74">
        <v>236601</v>
      </c>
      <c r="AK5" s="74">
        <v>85664</v>
      </c>
      <c r="AL5" s="74">
        <v>347963</v>
      </c>
      <c r="AM5" s="74">
        <v>8854</v>
      </c>
      <c r="AN5" s="74">
        <v>2489</v>
      </c>
      <c r="AO5" s="74">
        <v>16472</v>
      </c>
      <c r="AP5" s="74">
        <v>252924</v>
      </c>
      <c r="AQ5" s="74">
        <v>61501</v>
      </c>
    </row>
    <row r="6" spans="1:43" s="35" customFormat="1" ht="31.5" x14ac:dyDescent="0.25">
      <c r="A6" s="61" t="s">
        <v>38</v>
      </c>
      <c r="B6" s="75">
        <v>1882</v>
      </c>
      <c r="C6" s="75" t="s">
        <v>58</v>
      </c>
      <c r="D6" s="75" t="s">
        <v>58</v>
      </c>
      <c r="E6" s="75" t="s">
        <v>59</v>
      </c>
      <c r="F6" s="75">
        <v>644</v>
      </c>
      <c r="G6" s="75">
        <v>962</v>
      </c>
      <c r="H6" s="75">
        <v>7258</v>
      </c>
      <c r="I6" s="75" t="s">
        <v>58</v>
      </c>
      <c r="J6" s="75" t="s">
        <v>58</v>
      </c>
      <c r="K6" s="75" t="s">
        <v>59</v>
      </c>
      <c r="L6" s="75">
        <f xml:space="preserve"> 7234-M6</f>
        <v>3875</v>
      </c>
      <c r="M6" s="75">
        <v>3359</v>
      </c>
      <c r="N6" s="75">
        <v>970</v>
      </c>
      <c r="O6" s="75" t="s">
        <v>58</v>
      </c>
      <c r="P6" s="75" t="s">
        <v>58</v>
      </c>
      <c r="Q6" s="75" t="s">
        <v>58</v>
      </c>
      <c r="R6" s="75">
        <v>970</v>
      </c>
      <c r="S6" s="75" t="s">
        <v>58</v>
      </c>
      <c r="T6" s="75">
        <v>13846</v>
      </c>
      <c r="U6" s="75" t="s">
        <v>58</v>
      </c>
      <c r="V6" s="75" t="s">
        <v>58</v>
      </c>
      <c r="W6" s="75" t="s">
        <v>58</v>
      </c>
      <c r="X6" s="75">
        <v>13846</v>
      </c>
      <c r="Y6" s="75" t="s">
        <v>59</v>
      </c>
      <c r="Z6" s="75">
        <v>856</v>
      </c>
      <c r="AA6" s="75" t="s">
        <v>58</v>
      </c>
      <c r="AB6" s="75" t="s">
        <v>58</v>
      </c>
      <c r="AC6" s="75" t="s">
        <v>58</v>
      </c>
      <c r="AD6" s="75">
        <v>713</v>
      </c>
      <c r="AE6" s="75" t="s">
        <v>59</v>
      </c>
      <c r="AF6" s="75">
        <v>20175</v>
      </c>
      <c r="AG6" s="75" t="s">
        <v>58</v>
      </c>
      <c r="AH6" s="75" t="s">
        <v>58</v>
      </c>
      <c r="AI6" s="75" t="s">
        <v>58</v>
      </c>
      <c r="AJ6" s="75" t="s">
        <v>59</v>
      </c>
      <c r="AK6" s="75">
        <v>9286</v>
      </c>
      <c r="AL6" s="75">
        <v>11694</v>
      </c>
      <c r="AM6" s="75" t="s">
        <v>58</v>
      </c>
      <c r="AN6" s="75" t="s">
        <v>58</v>
      </c>
      <c r="AO6" s="75" t="s">
        <v>58</v>
      </c>
      <c r="AP6" s="75" t="s">
        <v>59</v>
      </c>
      <c r="AQ6" s="75">
        <v>3665</v>
      </c>
    </row>
    <row r="7" spans="1:43" s="35" customFormat="1" x14ac:dyDescent="0.25">
      <c r="A7" s="61" t="s">
        <v>39</v>
      </c>
      <c r="B7" s="75" t="s">
        <v>58</v>
      </c>
      <c r="C7" s="75" t="s">
        <v>58</v>
      </c>
      <c r="D7" s="75" t="s">
        <v>58</v>
      </c>
      <c r="E7" s="75" t="s">
        <v>58</v>
      </c>
      <c r="F7" s="75" t="s">
        <v>58</v>
      </c>
      <c r="G7" s="75" t="s">
        <v>58</v>
      </c>
      <c r="H7" s="75" t="s">
        <v>58</v>
      </c>
      <c r="I7" s="75" t="s">
        <v>58</v>
      </c>
      <c r="J7" s="75" t="s">
        <v>58</v>
      </c>
      <c r="K7" s="75" t="s">
        <v>58</v>
      </c>
      <c r="L7" s="75" t="s">
        <v>58</v>
      </c>
      <c r="M7" s="75" t="s">
        <v>58</v>
      </c>
      <c r="N7" s="75" t="s">
        <v>58</v>
      </c>
      <c r="O7" s="75" t="s">
        <v>58</v>
      </c>
      <c r="P7" s="75" t="s">
        <v>58</v>
      </c>
      <c r="Q7" s="75" t="s">
        <v>58</v>
      </c>
      <c r="R7" s="75" t="s">
        <v>58</v>
      </c>
      <c r="S7" s="75" t="s">
        <v>58</v>
      </c>
      <c r="T7" s="75" t="s">
        <v>58</v>
      </c>
      <c r="U7" s="75" t="s">
        <v>58</v>
      </c>
      <c r="V7" s="75" t="s">
        <v>58</v>
      </c>
      <c r="W7" s="75" t="s">
        <v>58</v>
      </c>
      <c r="X7" s="75" t="s">
        <v>58</v>
      </c>
      <c r="Y7" s="75" t="s">
        <v>58</v>
      </c>
      <c r="Z7" s="75" t="s">
        <v>58</v>
      </c>
      <c r="AA7" s="75" t="s">
        <v>58</v>
      </c>
      <c r="AB7" s="75" t="s">
        <v>58</v>
      </c>
      <c r="AC7" s="75" t="s">
        <v>58</v>
      </c>
      <c r="AD7" s="75" t="s">
        <v>58</v>
      </c>
      <c r="AE7" s="75" t="s">
        <v>58</v>
      </c>
      <c r="AF7" s="75" t="s">
        <v>58</v>
      </c>
      <c r="AG7" s="75" t="s">
        <v>58</v>
      </c>
      <c r="AH7" s="75" t="s">
        <v>58</v>
      </c>
      <c r="AI7" s="75" t="s">
        <v>58</v>
      </c>
      <c r="AJ7" s="75" t="s">
        <v>58</v>
      </c>
      <c r="AK7" s="75" t="s">
        <v>58</v>
      </c>
      <c r="AL7" s="75" t="s">
        <v>58</v>
      </c>
      <c r="AM7" s="75" t="s">
        <v>58</v>
      </c>
      <c r="AN7" s="75" t="s">
        <v>58</v>
      </c>
      <c r="AO7" s="75" t="s">
        <v>58</v>
      </c>
      <c r="AP7" s="75" t="s">
        <v>58</v>
      </c>
      <c r="AQ7" s="75" t="s">
        <v>58</v>
      </c>
    </row>
    <row r="8" spans="1:43" s="35" customFormat="1" x14ac:dyDescent="0.25">
      <c r="A8" s="61" t="s">
        <v>40</v>
      </c>
      <c r="B8" s="75" t="s">
        <v>58</v>
      </c>
      <c r="C8" s="75" t="s">
        <v>58</v>
      </c>
      <c r="D8" s="75" t="s">
        <v>58</v>
      </c>
      <c r="E8" s="75" t="s">
        <v>58</v>
      </c>
      <c r="F8" s="75" t="s">
        <v>58</v>
      </c>
      <c r="G8" s="75" t="s">
        <v>58</v>
      </c>
      <c r="H8" s="75" t="s">
        <v>58</v>
      </c>
      <c r="I8" s="75" t="s">
        <v>58</v>
      </c>
      <c r="J8" s="75" t="s">
        <v>58</v>
      </c>
      <c r="K8" s="75" t="s">
        <v>58</v>
      </c>
      <c r="L8" s="75" t="s">
        <v>58</v>
      </c>
      <c r="M8" s="75" t="s">
        <v>58</v>
      </c>
      <c r="N8" s="75" t="s">
        <v>58</v>
      </c>
      <c r="O8" s="75" t="s">
        <v>58</v>
      </c>
      <c r="P8" s="75" t="s">
        <v>58</v>
      </c>
      <c r="Q8" s="75" t="s">
        <v>58</v>
      </c>
      <c r="R8" s="75" t="s">
        <v>58</v>
      </c>
      <c r="S8" s="75" t="s">
        <v>58</v>
      </c>
      <c r="T8" s="75" t="s">
        <v>58</v>
      </c>
      <c r="U8" s="75" t="s">
        <v>58</v>
      </c>
      <c r="V8" s="75" t="s">
        <v>58</v>
      </c>
      <c r="W8" s="75" t="s">
        <v>58</v>
      </c>
      <c r="X8" s="75" t="s">
        <v>58</v>
      </c>
      <c r="Y8" s="75" t="s">
        <v>58</v>
      </c>
      <c r="Z8" s="75" t="s">
        <v>58</v>
      </c>
      <c r="AA8" s="75" t="s">
        <v>58</v>
      </c>
      <c r="AB8" s="75" t="s">
        <v>58</v>
      </c>
      <c r="AC8" s="75" t="s">
        <v>58</v>
      </c>
      <c r="AD8" s="75" t="s">
        <v>58</v>
      </c>
      <c r="AE8" s="75" t="s">
        <v>58</v>
      </c>
      <c r="AF8" s="75" t="s">
        <v>58</v>
      </c>
      <c r="AG8" s="75" t="s">
        <v>58</v>
      </c>
      <c r="AH8" s="75" t="s">
        <v>58</v>
      </c>
      <c r="AI8" s="75" t="s">
        <v>58</v>
      </c>
      <c r="AJ8" s="75" t="s">
        <v>58</v>
      </c>
      <c r="AK8" s="75" t="s">
        <v>58</v>
      </c>
      <c r="AL8" s="75" t="s">
        <v>58</v>
      </c>
      <c r="AM8" s="75" t="s">
        <v>58</v>
      </c>
      <c r="AN8" s="75" t="s">
        <v>58</v>
      </c>
      <c r="AO8" s="75" t="s">
        <v>58</v>
      </c>
      <c r="AP8" s="75" t="s">
        <v>58</v>
      </c>
      <c r="AQ8" s="75" t="s">
        <v>58</v>
      </c>
    </row>
    <row r="9" spans="1:43" s="35" customFormat="1" ht="31.5" x14ac:dyDescent="0.25">
      <c r="A9" s="61" t="s">
        <v>41</v>
      </c>
      <c r="B9" s="76" t="s">
        <v>59</v>
      </c>
      <c r="C9" s="75" t="s">
        <v>58</v>
      </c>
      <c r="D9" s="75" t="s">
        <v>58</v>
      </c>
      <c r="E9" s="75" t="s">
        <v>58</v>
      </c>
      <c r="F9" s="75" t="s">
        <v>59</v>
      </c>
      <c r="G9" s="75" t="s">
        <v>59</v>
      </c>
      <c r="H9" s="75" t="s">
        <v>58</v>
      </c>
      <c r="I9" s="75" t="s">
        <v>58</v>
      </c>
      <c r="J9" s="75" t="s">
        <v>58</v>
      </c>
      <c r="K9" s="75" t="s">
        <v>58</v>
      </c>
      <c r="L9" s="75" t="s">
        <v>58</v>
      </c>
      <c r="M9" s="75" t="s">
        <v>58</v>
      </c>
      <c r="N9" s="76">
        <v>920</v>
      </c>
      <c r="O9" s="75" t="s">
        <v>58</v>
      </c>
      <c r="P9" s="75" t="s">
        <v>58</v>
      </c>
      <c r="Q9" s="75" t="s">
        <v>58</v>
      </c>
      <c r="R9" s="75" t="s">
        <v>58</v>
      </c>
      <c r="S9" s="75">
        <v>920</v>
      </c>
      <c r="T9" s="75" t="s">
        <v>58</v>
      </c>
      <c r="U9" s="75" t="s">
        <v>58</v>
      </c>
      <c r="V9" s="75" t="s">
        <v>58</v>
      </c>
      <c r="W9" s="75" t="s">
        <v>58</v>
      </c>
      <c r="X9" s="75" t="s">
        <v>58</v>
      </c>
      <c r="Y9" s="75" t="s">
        <v>58</v>
      </c>
      <c r="Z9" s="75" t="s">
        <v>58</v>
      </c>
      <c r="AA9" s="75" t="s">
        <v>58</v>
      </c>
      <c r="AB9" s="75" t="s">
        <v>58</v>
      </c>
      <c r="AC9" s="75" t="s">
        <v>58</v>
      </c>
      <c r="AD9" s="75" t="s">
        <v>58</v>
      </c>
      <c r="AE9" s="75" t="s">
        <v>58</v>
      </c>
      <c r="AF9" s="75" t="s">
        <v>59</v>
      </c>
      <c r="AG9" s="75" t="s">
        <v>58</v>
      </c>
      <c r="AH9" s="75" t="s">
        <v>58</v>
      </c>
      <c r="AI9" s="75" t="s">
        <v>58</v>
      </c>
      <c r="AJ9" s="75" t="s">
        <v>58</v>
      </c>
      <c r="AK9" s="75" t="s">
        <v>59</v>
      </c>
      <c r="AL9" s="75" t="s">
        <v>58</v>
      </c>
      <c r="AM9" s="75" t="s">
        <v>58</v>
      </c>
      <c r="AN9" s="75" t="s">
        <v>58</v>
      </c>
      <c r="AO9" s="75" t="s">
        <v>58</v>
      </c>
      <c r="AP9" s="75" t="s">
        <v>58</v>
      </c>
      <c r="AQ9" s="75" t="s">
        <v>58</v>
      </c>
    </row>
    <row r="10" spans="1:43" s="35" customFormat="1" ht="47.25" x14ac:dyDescent="0.25">
      <c r="A10" s="61" t="s">
        <v>42</v>
      </c>
      <c r="B10" s="75" t="s">
        <v>58</v>
      </c>
      <c r="C10" s="75" t="s">
        <v>58</v>
      </c>
      <c r="D10" s="75" t="s">
        <v>58</v>
      </c>
      <c r="E10" s="75" t="s">
        <v>58</v>
      </c>
      <c r="F10" s="75" t="s">
        <v>58</v>
      </c>
      <c r="G10" s="75" t="s">
        <v>58</v>
      </c>
      <c r="H10" s="76" t="s">
        <v>59</v>
      </c>
      <c r="I10" s="75" t="s">
        <v>59</v>
      </c>
      <c r="J10" s="75" t="s">
        <v>58</v>
      </c>
      <c r="K10" s="75" t="s">
        <v>59</v>
      </c>
      <c r="L10" s="75" t="s">
        <v>59</v>
      </c>
      <c r="M10" s="75" t="s">
        <v>58</v>
      </c>
      <c r="N10" s="76" t="s">
        <v>58</v>
      </c>
      <c r="O10" s="75" t="s">
        <v>58</v>
      </c>
      <c r="P10" s="75" t="s">
        <v>58</v>
      </c>
      <c r="Q10" s="75" t="s">
        <v>58</v>
      </c>
      <c r="R10" s="75" t="s">
        <v>58</v>
      </c>
      <c r="S10" s="75" t="s">
        <v>58</v>
      </c>
      <c r="T10" s="75" t="s">
        <v>58</v>
      </c>
      <c r="U10" s="75" t="s">
        <v>58</v>
      </c>
      <c r="V10" s="75" t="s">
        <v>58</v>
      </c>
      <c r="W10" s="75" t="s">
        <v>58</v>
      </c>
      <c r="X10" s="75" t="s">
        <v>58</v>
      </c>
      <c r="Y10" s="75" t="s">
        <v>58</v>
      </c>
      <c r="Z10" s="75" t="s">
        <v>58</v>
      </c>
      <c r="AA10" s="75" t="s">
        <v>58</v>
      </c>
      <c r="AB10" s="75" t="s">
        <v>58</v>
      </c>
      <c r="AC10" s="75" t="s">
        <v>58</v>
      </c>
      <c r="AD10" s="75" t="s">
        <v>58</v>
      </c>
      <c r="AE10" s="75" t="s">
        <v>58</v>
      </c>
      <c r="AF10" s="75" t="s">
        <v>58</v>
      </c>
      <c r="AG10" s="75" t="s">
        <v>58</v>
      </c>
      <c r="AH10" s="75" t="s">
        <v>58</v>
      </c>
      <c r="AI10" s="75" t="s">
        <v>58</v>
      </c>
      <c r="AJ10" s="75" t="s">
        <v>58</v>
      </c>
      <c r="AK10" s="75" t="s">
        <v>58</v>
      </c>
      <c r="AL10" s="75" t="s">
        <v>58</v>
      </c>
      <c r="AM10" s="75" t="s">
        <v>58</v>
      </c>
      <c r="AN10" s="75" t="s">
        <v>58</v>
      </c>
      <c r="AO10" s="75" t="s">
        <v>58</v>
      </c>
      <c r="AP10" s="75" t="s">
        <v>58</v>
      </c>
      <c r="AQ10" s="75" t="s">
        <v>58</v>
      </c>
    </row>
    <row r="11" spans="1:43" s="35" customFormat="1" x14ac:dyDescent="0.25">
      <c r="A11" s="61" t="s">
        <v>43</v>
      </c>
      <c r="B11" s="76" t="s">
        <v>59</v>
      </c>
      <c r="C11" s="75" t="s">
        <v>58</v>
      </c>
      <c r="D11" s="75" t="s">
        <v>58</v>
      </c>
      <c r="E11" s="75" t="s">
        <v>58</v>
      </c>
      <c r="F11" s="75" t="s">
        <v>58</v>
      </c>
      <c r="G11" s="75" t="s">
        <v>59</v>
      </c>
      <c r="H11" s="75" t="s">
        <v>58</v>
      </c>
      <c r="I11" s="75" t="s">
        <v>58</v>
      </c>
      <c r="J11" s="75" t="s">
        <v>58</v>
      </c>
      <c r="K11" s="75" t="s">
        <v>58</v>
      </c>
      <c r="L11" s="75" t="s">
        <v>58</v>
      </c>
      <c r="M11" s="75" t="s">
        <v>58</v>
      </c>
      <c r="N11" s="76" t="s">
        <v>58</v>
      </c>
      <c r="O11" s="75" t="s">
        <v>58</v>
      </c>
      <c r="P11" s="75" t="s">
        <v>58</v>
      </c>
      <c r="Q11" s="75" t="s">
        <v>58</v>
      </c>
      <c r="R11" s="75" t="s">
        <v>58</v>
      </c>
      <c r="S11" s="75" t="s">
        <v>58</v>
      </c>
      <c r="T11" s="75" t="s">
        <v>58</v>
      </c>
      <c r="U11" s="75" t="s">
        <v>58</v>
      </c>
      <c r="V11" s="75" t="s">
        <v>58</v>
      </c>
      <c r="W11" s="75" t="s">
        <v>58</v>
      </c>
      <c r="X11" s="75" t="s">
        <v>58</v>
      </c>
      <c r="Y11" s="75" t="s">
        <v>58</v>
      </c>
      <c r="Z11" s="75" t="s">
        <v>58</v>
      </c>
      <c r="AA11" s="75" t="s">
        <v>58</v>
      </c>
      <c r="AB11" s="75" t="s">
        <v>58</v>
      </c>
      <c r="AC11" s="75" t="s">
        <v>58</v>
      </c>
      <c r="AD11" s="75" t="s">
        <v>58</v>
      </c>
      <c r="AE11" s="75" t="s">
        <v>58</v>
      </c>
      <c r="AF11" s="75" t="s">
        <v>58</v>
      </c>
      <c r="AG11" s="75" t="s">
        <v>58</v>
      </c>
      <c r="AH11" s="75" t="s">
        <v>58</v>
      </c>
      <c r="AI11" s="75" t="s">
        <v>58</v>
      </c>
      <c r="AJ11" s="75" t="s">
        <v>58</v>
      </c>
      <c r="AK11" s="75" t="s">
        <v>58</v>
      </c>
      <c r="AL11" s="75" t="s">
        <v>59</v>
      </c>
      <c r="AM11" s="75" t="s">
        <v>58</v>
      </c>
      <c r="AN11" s="75" t="s">
        <v>58</v>
      </c>
      <c r="AO11" s="75" t="s">
        <v>58</v>
      </c>
      <c r="AP11" s="75" t="s">
        <v>59</v>
      </c>
      <c r="AQ11" s="75" t="s">
        <v>58</v>
      </c>
    </row>
    <row r="12" spans="1:43" s="35" customFormat="1" ht="31.5" x14ac:dyDescent="0.25">
      <c r="A12" s="61" t="s">
        <v>44</v>
      </c>
      <c r="B12" s="75" t="s">
        <v>58</v>
      </c>
      <c r="C12" s="75" t="s">
        <v>58</v>
      </c>
      <c r="D12" s="75" t="s">
        <v>58</v>
      </c>
      <c r="E12" s="75" t="s">
        <v>58</v>
      </c>
      <c r="F12" s="75" t="s">
        <v>58</v>
      </c>
      <c r="G12" s="75" t="s">
        <v>58</v>
      </c>
      <c r="H12" s="75" t="s">
        <v>58</v>
      </c>
      <c r="I12" s="75" t="s">
        <v>58</v>
      </c>
      <c r="J12" s="75" t="s">
        <v>58</v>
      </c>
      <c r="K12" s="75" t="s">
        <v>58</v>
      </c>
      <c r="L12" s="75" t="s">
        <v>58</v>
      </c>
      <c r="M12" s="75" t="s">
        <v>58</v>
      </c>
      <c r="N12" s="76" t="s">
        <v>58</v>
      </c>
      <c r="O12" s="75" t="s">
        <v>58</v>
      </c>
      <c r="P12" s="75" t="s">
        <v>58</v>
      </c>
      <c r="Q12" s="75" t="s">
        <v>58</v>
      </c>
      <c r="R12" s="75" t="s">
        <v>58</v>
      </c>
      <c r="S12" s="75" t="s">
        <v>58</v>
      </c>
      <c r="T12" s="75" t="s">
        <v>58</v>
      </c>
      <c r="U12" s="75" t="s">
        <v>58</v>
      </c>
      <c r="V12" s="75" t="s">
        <v>58</v>
      </c>
      <c r="W12" s="75" t="s">
        <v>58</v>
      </c>
      <c r="X12" s="75" t="s">
        <v>58</v>
      </c>
      <c r="Y12" s="75" t="s">
        <v>58</v>
      </c>
      <c r="Z12" s="75" t="s">
        <v>58</v>
      </c>
      <c r="AA12" s="75" t="s">
        <v>58</v>
      </c>
      <c r="AB12" s="75" t="s">
        <v>58</v>
      </c>
      <c r="AC12" s="75" t="s">
        <v>58</v>
      </c>
      <c r="AD12" s="75" t="s">
        <v>58</v>
      </c>
      <c r="AE12" s="75" t="s">
        <v>58</v>
      </c>
      <c r="AF12" s="75" t="s">
        <v>58</v>
      </c>
      <c r="AG12" s="75" t="s">
        <v>58</v>
      </c>
      <c r="AH12" s="75" t="s">
        <v>58</v>
      </c>
      <c r="AI12" s="75" t="s">
        <v>58</v>
      </c>
      <c r="AJ12" s="75" t="s">
        <v>58</v>
      </c>
      <c r="AK12" s="75" t="s">
        <v>58</v>
      </c>
      <c r="AL12" s="75" t="s">
        <v>58</v>
      </c>
      <c r="AM12" s="75" t="s">
        <v>58</v>
      </c>
      <c r="AN12" s="75" t="s">
        <v>58</v>
      </c>
      <c r="AO12" s="75" t="s">
        <v>58</v>
      </c>
      <c r="AP12" s="75" t="s">
        <v>58</v>
      </c>
      <c r="AQ12" s="75" t="s">
        <v>58</v>
      </c>
    </row>
    <row r="13" spans="1:43" s="35" customFormat="1" x14ac:dyDescent="0.25">
      <c r="A13" s="61" t="s">
        <v>45</v>
      </c>
      <c r="B13" s="76">
        <v>3055</v>
      </c>
      <c r="C13" s="75" t="s">
        <v>58</v>
      </c>
      <c r="D13" s="75" t="s">
        <v>58</v>
      </c>
      <c r="E13" s="75">
        <v>99</v>
      </c>
      <c r="F13" s="75" t="s">
        <v>58</v>
      </c>
      <c r="G13" s="75">
        <v>2956</v>
      </c>
      <c r="H13" s="75">
        <v>19019</v>
      </c>
      <c r="I13" s="75" t="s">
        <v>58</v>
      </c>
      <c r="J13" s="75" t="s">
        <v>58</v>
      </c>
      <c r="K13" s="75" t="s">
        <v>59</v>
      </c>
      <c r="L13" s="75" t="s">
        <v>59</v>
      </c>
      <c r="M13" s="75" t="s">
        <v>59</v>
      </c>
      <c r="N13" s="76">
        <v>40432</v>
      </c>
      <c r="O13" s="75" t="s">
        <v>58</v>
      </c>
      <c r="P13" s="75" t="s">
        <v>58</v>
      </c>
      <c r="Q13" s="75" t="s">
        <v>59</v>
      </c>
      <c r="R13" s="75">
        <v>5930</v>
      </c>
      <c r="S13" s="75" t="s">
        <v>59</v>
      </c>
      <c r="T13" s="75">
        <v>18362</v>
      </c>
      <c r="U13" s="75" t="s">
        <v>58</v>
      </c>
      <c r="V13" s="75" t="s">
        <v>58</v>
      </c>
      <c r="W13" s="75" t="s">
        <v>59</v>
      </c>
      <c r="X13" s="75">
        <v>15995</v>
      </c>
      <c r="Y13" s="75" t="s">
        <v>59</v>
      </c>
      <c r="Z13" s="76" t="s">
        <v>59</v>
      </c>
      <c r="AA13" s="75" t="s">
        <v>58</v>
      </c>
      <c r="AB13" s="75" t="s">
        <v>58</v>
      </c>
      <c r="AC13" s="75" t="s">
        <v>59</v>
      </c>
      <c r="AD13" s="75" t="s">
        <v>59</v>
      </c>
      <c r="AE13" s="75" t="s">
        <v>59</v>
      </c>
      <c r="AF13" s="76">
        <v>31280</v>
      </c>
      <c r="AG13" s="75" t="s">
        <v>59</v>
      </c>
      <c r="AH13" s="75" t="s">
        <v>58</v>
      </c>
      <c r="AI13" s="75" t="s">
        <v>59</v>
      </c>
      <c r="AJ13" s="75">
        <v>6615</v>
      </c>
      <c r="AK13" s="75">
        <v>23072</v>
      </c>
      <c r="AL13" s="76">
        <v>30850</v>
      </c>
      <c r="AM13" s="75" t="s">
        <v>58</v>
      </c>
      <c r="AN13" s="75" t="s">
        <v>58</v>
      </c>
      <c r="AO13" s="75" t="s">
        <v>59</v>
      </c>
      <c r="AP13" s="75" t="s">
        <v>59</v>
      </c>
      <c r="AQ13" s="75">
        <v>14071</v>
      </c>
    </row>
    <row r="14" spans="1:43" s="35" customFormat="1" ht="31.5" x14ac:dyDescent="0.25">
      <c r="A14" s="61" t="s">
        <v>46</v>
      </c>
      <c r="B14" s="76">
        <v>240</v>
      </c>
      <c r="C14" s="75" t="s">
        <v>58</v>
      </c>
      <c r="D14" s="75" t="s">
        <v>58</v>
      </c>
      <c r="E14" s="75" t="s">
        <v>58</v>
      </c>
      <c r="F14" s="75">
        <v>77</v>
      </c>
      <c r="G14" s="75">
        <v>163</v>
      </c>
      <c r="H14" s="75" t="s">
        <v>58</v>
      </c>
      <c r="I14" s="75" t="s">
        <v>58</v>
      </c>
      <c r="J14" s="75" t="s">
        <v>58</v>
      </c>
      <c r="K14" s="75" t="s">
        <v>58</v>
      </c>
      <c r="L14" s="75" t="s">
        <v>58</v>
      </c>
      <c r="M14" s="75" t="s">
        <v>58</v>
      </c>
      <c r="N14" s="76">
        <v>91</v>
      </c>
      <c r="O14" s="75" t="s">
        <v>58</v>
      </c>
      <c r="P14" s="75" t="s">
        <v>58</v>
      </c>
      <c r="Q14" s="75" t="s">
        <v>58</v>
      </c>
      <c r="R14" s="75">
        <v>91</v>
      </c>
      <c r="S14" s="75" t="s">
        <v>58</v>
      </c>
      <c r="T14" s="75" t="s">
        <v>58</v>
      </c>
      <c r="U14" s="75" t="s">
        <v>58</v>
      </c>
      <c r="V14" s="75" t="s">
        <v>58</v>
      </c>
      <c r="W14" s="75" t="s">
        <v>58</v>
      </c>
      <c r="X14" s="75" t="s">
        <v>58</v>
      </c>
      <c r="Y14" s="75" t="s">
        <v>58</v>
      </c>
      <c r="Z14" s="75" t="s">
        <v>59</v>
      </c>
      <c r="AA14" s="75" t="s">
        <v>58</v>
      </c>
      <c r="AB14" s="75" t="s">
        <v>58</v>
      </c>
      <c r="AC14" s="75" t="s">
        <v>58</v>
      </c>
      <c r="AD14" s="75" t="s">
        <v>59</v>
      </c>
      <c r="AE14" s="75" t="s">
        <v>58</v>
      </c>
      <c r="AF14" s="75" t="s">
        <v>58</v>
      </c>
      <c r="AG14" s="75" t="s">
        <v>58</v>
      </c>
      <c r="AH14" s="75" t="s">
        <v>58</v>
      </c>
      <c r="AI14" s="75" t="s">
        <v>58</v>
      </c>
      <c r="AJ14" s="75" t="s">
        <v>58</v>
      </c>
      <c r="AK14" s="75" t="s">
        <v>58</v>
      </c>
      <c r="AL14" s="75" t="s">
        <v>58</v>
      </c>
      <c r="AM14" s="75" t="s">
        <v>58</v>
      </c>
      <c r="AN14" s="75" t="s">
        <v>58</v>
      </c>
      <c r="AO14" s="75" t="s">
        <v>58</v>
      </c>
      <c r="AP14" s="75" t="s">
        <v>58</v>
      </c>
      <c r="AQ14" s="75" t="s">
        <v>58</v>
      </c>
    </row>
    <row r="15" spans="1:43" s="35" customFormat="1" x14ac:dyDescent="0.25">
      <c r="A15" s="61" t="s">
        <v>47</v>
      </c>
      <c r="B15" s="76">
        <v>1665</v>
      </c>
      <c r="C15" s="75" t="s">
        <v>58</v>
      </c>
      <c r="D15" s="75" t="s">
        <v>58</v>
      </c>
      <c r="E15" s="75" t="s">
        <v>58</v>
      </c>
      <c r="F15" s="75">
        <v>1421</v>
      </c>
      <c r="G15" s="75" t="s">
        <v>59</v>
      </c>
      <c r="H15" s="76">
        <v>1890</v>
      </c>
      <c r="I15" s="75" t="s">
        <v>58</v>
      </c>
      <c r="J15" s="75" t="s">
        <v>58</v>
      </c>
      <c r="K15" s="75" t="s">
        <v>58</v>
      </c>
      <c r="L15" s="75">
        <v>1657</v>
      </c>
      <c r="M15" s="75">
        <v>233</v>
      </c>
      <c r="N15" s="76">
        <v>375</v>
      </c>
      <c r="O15" s="75" t="s">
        <v>58</v>
      </c>
      <c r="P15" s="75" t="s">
        <v>58</v>
      </c>
      <c r="Q15" s="75" t="s">
        <v>58</v>
      </c>
      <c r="R15" s="75">
        <v>159</v>
      </c>
      <c r="S15" s="75">
        <v>216</v>
      </c>
      <c r="T15" s="75">
        <v>993</v>
      </c>
      <c r="U15" s="75" t="s">
        <v>58</v>
      </c>
      <c r="V15" s="75" t="s">
        <v>58</v>
      </c>
      <c r="W15" s="75" t="s">
        <v>58</v>
      </c>
      <c r="X15" s="75" t="s">
        <v>59</v>
      </c>
      <c r="Y15" s="75" t="s">
        <v>58</v>
      </c>
      <c r="Z15" s="75">
        <v>7706</v>
      </c>
      <c r="AA15" s="75" t="s">
        <v>58</v>
      </c>
      <c r="AB15" s="75" t="s">
        <v>58</v>
      </c>
      <c r="AC15" s="75" t="s">
        <v>58</v>
      </c>
      <c r="AD15" s="75">
        <v>6605</v>
      </c>
      <c r="AE15" s="75">
        <v>1101</v>
      </c>
      <c r="AF15" s="75" t="s">
        <v>59</v>
      </c>
      <c r="AG15" s="75" t="s">
        <v>58</v>
      </c>
      <c r="AH15" s="75" t="s">
        <v>58</v>
      </c>
      <c r="AI15" s="75" t="s">
        <v>58</v>
      </c>
      <c r="AJ15" s="75" t="s">
        <v>59</v>
      </c>
      <c r="AK15" s="75" t="s">
        <v>58</v>
      </c>
      <c r="AL15" s="75" t="s">
        <v>59</v>
      </c>
      <c r="AM15" s="75" t="s">
        <v>58</v>
      </c>
      <c r="AN15" s="75" t="s">
        <v>58</v>
      </c>
      <c r="AO15" s="75" t="s">
        <v>58</v>
      </c>
      <c r="AP15" s="75" t="s">
        <v>59</v>
      </c>
      <c r="AQ15" s="75" t="s">
        <v>58</v>
      </c>
    </row>
    <row r="16" spans="1:43" s="35" customFormat="1" x14ac:dyDescent="0.25">
      <c r="A16" s="61" t="s">
        <v>48</v>
      </c>
      <c r="B16" s="76">
        <v>2100</v>
      </c>
      <c r="C16" s="75" t="s">
        <v>58</v>
      </c>
      <c r="D16" s="75" t="s">
        <v>58</v>
      </c>
      <c r="E16" s="75" t="s">
        <v>58</v>
      </c>
      <c r="F16" s="75">
        <v>102</v>
      </c>
      <c r="G16" s="75">
        <v>1998</v>
      </c>
      <c r="H16" s="76">
        <v>1455</v>
      </c>
      <c r="I16" s="75" t="s">
        <v>58</v>
      </c>
      <c r="J16" s="75" t="s">
        <v>58</v>
      </c>
      <c r="K16" s="75" t="s">
        <v>58</v>
      </c>
      <c r="L16" s="75" t="s">
        <v>59</v>
      </c>
      <c r="M16" s="75">
        <v>1430</v>
      </c>
      <c r="N16" s="76">
        <v>1048</v>
      </c>
      <c r="O16" s="75" t="s">
        <v>58</v>
      </c>
      <c r="P16" s="75" t="s">
        <v>58</v>
      </c>
      <c r="Q16" s="75" t="s">
        <v>58</v>
      </c>
      <c r="R16" s="75">
        <v>67</v>
      </c>
      <c r="S16" s="75">
        <v>981</v>
      </c>
      <c r="T16" s="75" t="s">
        <v>59</v>
      </c>
      <c r="U16" s="75" t="s">
        <v>58</v>
      </c>
      <c r="V16" s="75" t="s">
        <v>58</v>
      </c>
      <c r="W16" s="75" t="s">
        <v>58</v>
      </c>
      <c r="X16" s="75" t="s">
        <v>59</v>
      </c>
      <c r="Y16" s="75" t="s">
        <v>58</v>
      </c>
      <c r="Z16" s="75" t="s">
        <v>58</v>
      </c>
      <c r="AA16" s="75" t="s">
        <v>58</v>
      </c>
      <c r="AB16" s="75" t="s">
        <v>58</v>
      </c>
      <c r="AC16" s="75" t="s">
        <v>58</v>
      </c>
      <c r="AD16" s="75" t="s">
        <v>58</v>
      </c>
      <c r="AE16" s="75" t="s">
        <v>58</v>
      </c>
      <c r="AF16" s="75" t="s">
        <v>59</v>
      </c>
      <c r="AG16" s="75" t="s">
        <v>58</v>
      </c>
      <c r="AH16" s="75" t="s">
        <v>58</v>
      </c>
      <c r="AI16" s="75" t="s">
        <v>58</v>
      </c>
      <c r="AJ16" s="75" t="s">
        <v>59</v>
      </c>
      <c r="AK16" s="75" t="s">
        <v>59</v>
      </c>
      <c r="AL16" s="75" t="s">
        <v>58</v>
      </c>
      <c r="AM16" s="75" t="s">
        <v>58</v>
      </c>
      <c r="AN16" s="75" t="s">
        <v>58</v>
      </c>
      <c r="AO16" s="75" t="s">
        <v>58</v>
      </c>
      <c r="AP16" s="75" t="s">
        <v>58</v>
      </c>
      <c r="AQ16" s="75" t="s">
        <v>58</v>
      </c>
    </row>
    <row r="17" spans="1:43" s="35" customFormat="1" ht="31.5" x14ac:dyDescent="0.25">
      <c r="A17" s="61" t="s">
        <v>49</v>
      </c>
      <c r="B17" s="76">
        <v>1171</v>
      </c>
      <c r="C17" s="75" t="s">
        <v>58</v>
      </c>
      <c r="D17" s="75" t="s">
        <v>58</v>
      </c>
      <c r="E17" s="75" t="s">
        <v>58</v>
      </c>
      <c r="F17" s="75">
        <v>852</v>
      </c>
      <c r="G17" s="75">
        <v>234</v>
      </c>
      <c r="H17" s="76">
        <v>365</v>
      </c>
      <c r="I17" s="75" t="s">
        <v>58</v>
      </c>
      <c r="J17" s="75" t="s">
        <v>58</v>
      </c>
      <c r="K17" s="75" t="s">
        <v>58</v>
      </c>
      <c r="L17" s="75">
        <v>365</v>
      </c>
      <c r="M17" s="75" t="s">
        <v>58</v>
      </c>
      <c r="N17" s="76">
        <v>450</v>
      </c>
      <c r="O17" s="75" t="s">
        <v>58</v>
      </c>
      <c r="P17" s="75" t="s">
        <v>58</v>
      </c>
      <c r="Q17" s="75" t="s">
        <v>58</v>
      </c>
      <c r="R17" s="75">
        <v>450</v>
      </c>
      <c r="S17" s="75" t="s">
        <v>58</v>
      </c>
      <c r="T17" s="75">
        <v>1156</v>
      </c>
      <c r="U17" s="75" t="s">
        <v>58</v>
      </c>
      <c r="V17" s="75" t="s">
        <v>58</v>
      </c>
      <c r="W17" s="75" t="s">
        <v>58</v>
      </c>
      <c r="X17" s="75">
        <v>1156</v>
      </c>
      <c r="Y17" s="75" t="s">
        <v>59</v>
      </c>
      <c r="Z17" s="75">
        <v>3342</v>
      </c>
      <c r="AA17" s="75" t="s">
        <v>58</v>
      </c>
      <c r="AB17" s="75" t="s">
        <v>58</v>
      </c>
      <c r="AC17" s="75" t="s">
        <v>58</v>
      </c>
      <c r="AD17" s="75" t="s">
        <v>59</v>
      </c>
      <c r="AE17" s="75" t="s">
        <v>59</v>
      </c>
      <c r="AF17" s="75">
        <v>3251</v>
      </c>
      <c r="AG17" s="75" t="s">
        <v>58</v>
      </c>
      <c r="AH17" s="75" t="s">
        <v>58</v>
      </c>
      <c r="AI17" s="75" t="s">
        <v>58</v>
      </c>
      <c r="AJ17" s="75">
        <v>3251</v>
      </c>
      <c r="AK17" s="75" t="s">
        <v>58</v>
      </c>
      <c r="AL17" s="75" t="s">
        <v>59</v>
      </c>
      <c r="AM17" s="75" t="s">
        <v>58</v>
      </c>
      <c r="AN17" s="75" t="s">
        <v>58</v>
      </c>
      <c r="AO17" s="75" t="s">
        <v>58</v>
      </c>
      <c r="AP17" s="75" t="s">
        <v>59</v>
      </c>
      <c r="AQ17" s="75" t="s">
        <v>58</v>
      </c>
    </row>
    <row r="18" spans="1:43" s="35" customFormat="1" ht="31.5" x14ac:dyDescent="0.25">
      <c r="A18" s="61" t="s">
        <v>50</v>
      </c>
      <c r="B18" s="76">
        <v>3980</v>
      </c>
      <c r="C18" s="75" t="s">
        <v>59</v>
      </c>
      <c r="D18" s="75" t="s">
        <v>59</v>
      </c>
      <c r="E18" s="75" t="s">
        <v>59</v>
      </c>
      <c r="F18" s="75">
        <v>2673</v>
      </c>
      <c r="G18" s="75" t="s">
        <v>59</v>
      </c>
      <c r="H18" s="75">
        <v>3859</v>
      </c>
      <c r="I18" s="75" t="s">
        <v>59</v>
      </c>
      <c r="J18" s="75" t="s">
        <v>58</v>
      </c>
      <c r="K18" s="75" t="s">
        <v>58</v>
      </c>
      <c r="L18" s="75">
        <v>3843</v>
      </c>
      <c r="M18" s="75" t="s">
        <v>59</v>
      </c>
      <c r="N18" s="76">
        <v>12570</v>
      </c>
      <c r="O18" s="75" t="s">
        <v>58</v>
      </c>
      <c r="P18" s="75" t="s">
        <v>58</v>
      </c>
      <c r="Q18" s="75" t="s">
        <v>59</v>
      </c>
      <c r="R18" s="75">
        <v>12449</v>
      </c>
      <c r="S18" s="75" t="s">
        <v>59</v>
      </c>
      <c r="T18" s="75">
        <v>9823</v>
      </c>
      <c r="U18" s="75" t="s">
        <v>59</v>
      </c>
      <c r="V18" s="75" t="s">
        <v>58</v>
      </c>
      <c r="W18" s="75" t="s">
        <v>58</v>
      </c>
      <c r="X18" s="75">
        <f xml:space="preserve"> 9773-Y18</f>
        <v>4963</v>
      </c>
      <c r="Y18" s="75">
        <v>4810</v>
      </c>
      <c r="Z18" s="75">
        <v>11165</v>
      </c>
      <c r="AA18" s="75" t="s">
        <v>59</v>
      </c>
      <c r="AB18" s="75" t="s">
        <v>59</v>
      </c>
      <c r="AC18" s="75" t="s">
        <v>59</v>
      </c>
      <c r="AD18" s="75">
        <v>5522</v>
      </c>
      <c r="AE18" s="75">
        <v>2959</v>
      </c>
      <c r="AF18" s="75">
        <v>8055</v>
      </c>
      <c r="AG18" s="75" t="s">
        <v>59</v>
      </c>
      <c r="AH18" s="75" t="s">
        <v>58</v>
      </c>
      <c r="AI18" s="75" t="s">
        <v>59</v>
      </c>
      <c r="AJ18" s="75">
        <v>1043</v>
      </c>
      <c r="AK18" s="75">
        <v>6461</v>
      </c>
      <c r="AL18" s="75">
        <v>4967</v>
      </c>
      <c r="AM18" s="75" t="s">
        <v>59</v>
      </c>
      <c r="AN18" s="75" t="s">
        <v>58</v>
      </c>
      <c r="AO18" s="75" t="s">
        <v>58</v>
      </c>
      <c r="AP18" s="75">
        <v>3197</v>
      </c>
      <c r="AQ18" s="75">
        <v>1631</v>
      </c>
    </row>
    <row r="19" spans="1:43" s="35" customFormat="1" ht="31.5" x14ac:dyDescent="0.25">
      <c r="A19" s="61" t="s">
        <v>51</v>
      </c>
      <c r="B19" s="76">
        <v>457</v>
      </c>
      <c r="C19" s="75" t="s">
        <v>58</v>
      </c>
      <c r="D19" s="75" t="s">
        <v>58</v>
      </c>
      <c r="E19" s="75" t="s">
        <v>58</v>
      </c>
      <c r="F19" s="75">
        <v>457</v>
      </c>
      <c r="G19" s="75" t="s">
        <v>58</v>
      </c>
      <c r="H19" s="75" t="s">
        <v>58</v>
      </c>
      <c r="I19" s="75" t="s">
        <v>58</v>
      </c>
      <c r="J19" s="75" t="s">
        <v>58</v>
      </c>
      <c r="K19" s="75" t="s">
        <v>58</v>
      </c>
      <c r="L19" s="75" t="s">
        <v>58</v>
      </c>
      <c r="M19" s="75" t="s">
        <v>58</v>
      </c>
      <c r="N19" s="76" t="s">
        <v>58</v>
      </c>
      <c r="O19" s="75" t="s">
        <v>58</v>
      </c>
      <c r="P19" s="75" t="s">
        <v>58</v>
      </c>
      <c r="Q19" s="75" t="s">
        <v>58</v>
      </c>
      <c r="R19" s="75" t="s">
        <v>58</v>
      </c>
      <c r="S19" s="75" t="s">
        <v>58</v>
      </c>
      <c r="T19" s="75" t="s">
        <v>58</v>
      </c>
      <c r="U19" s="75" t="s">
        <v>58</v>
      </c>
      <c r="V19" s="75" t="s">
        <v>58</v>
      </c>
      <c r="W19" s="75" t="s">
        <v>58</v>
      </c>
      <c r="X19" s="75" t="s">
        <v>58</v>
      </c>
      <c r="Y19" s="75" t="s">
        <v>58</v>
      </c>
      <c r="Z19" s="75" t="s">
        <v>59</v>
      </c>
      <c r="AA19" s="75" t="s">
        <v>58</v>
      </c>
      <c r="AB19" s="75" t="s">
        <v>58</v>
      </c>
      <c r="AC19" s="75" t="s">
        <v>59</v>
      </c>
      <c r="AD19" s="75" t="s">
        <v>59</v>
      </c>
      <c r="AE19" s="75" t="s">
        <v>58</v>
      </c>
      <c r="AF19" s="75" t="s">
        <v>59</v>
      </c>
      <c r="AG19" s="75" t="s">
        <v>58</v>
      </c>
      <c r="AH19" s="75" t="s">
        <v>58</v>
      </c>
      <c r="AI19" s="75" t="s">
        <v>59</v>
      </c>
      <c r="AJ19" s="75" t="s">
        <v>59</v>
      </c>
      <c r="AK19" s="75" t="s">
        <v>59</v>
      </c>
      <c r="AL19" s="75" t="s">
        <v>59</v>
      </c>
      <c r="AM19" s="75" t="s">
        <v>58</v>
      </c>
      <c r="AN19" s="75" t="s">
        <v>58</v>
      </c>
      <c r="AO19" s="75" t="s">
        <v>58</v>
      </c>
      <c r="AP19" s="75" t="s">
        <v>58</v>
      </c>
      <c r="AQ19" s="75" t="s">
        <v>59</v>
      </c>
    </row>
    <row r="20" spans="1:43" s="35" customFormat="1" ht="47.25" x14ac:dyDescent="0.25">
      <c r="A20" s="61" t="s">
        <v>52</v>
      </c>
      <c r="B20" s="76">
        <v>173286</v>
      </c>
      <c r="C20" s="75">
        <v>11689</v>
      </c>
      <c r="D20" s="75">
        <v>4349</v>
      </c>
      <c r="E20" s="75">
        <v>9381</v>
      </c>
      <c r="F20" s="75">
        <v>96870</v>
      </c>
      <c r="G20" s="75">
        <v>32618</v>
      </c>
      <c r="H20" s="75">
        <v>218677</v>
      </c>
      <c r="I20" s="75">
        <v>29389</v>
      </c>
      <c r="J20" s="75">
        <v>19720</v>
      </c>
      <c r="K20" s="75">
        <v>57145</v>
      </c>
      <c r="L20" s="75">
        <f xml:space="preserve"> 124575-M20</f>
        <v>85922</v>
      </c>
      <c r="M20" s="75">
        <v>38653</v>
      </c>
      <c r="N20" s="76">
        <v>160119</v>
      </c>
      <c r="O20" s="75">
        <v>21859</v>
      </c>
      <c r="P20" s="75">
        <v>15866</v>
      </c>
      <c r="Q20" s="75">
        <v>12321</v>
      </c>
      <c r="R20" s="75">
        <f xml:space="preserve"> 125939-S20</f>
        <v>77767</v>
      </c>
      <c r="S20" s="75">
        <v>48172</v>
      </c>
      <c r="T20" s="75">
        <v>363630</v>
      </c>
      <c r="U20" s="75">
        <v>202676</v>
      </c>
      <c r="V20" s="75">
        <v>10844</v>
      </c>
      <c r="W20" s="75">
        <v>4103</v>
      </c>
      <c r="X20" s="75">
        <f xml:space="preserve"> 156835-Y20</f>
        <v>103412</v>
      </c>
      <c r="Y20" s="75">
        <v>53423</v>
      </c>
      <c r="Z20" s="75">
        <v>150317</v>
      </c>
      <c r="AA20" s="75">
        <v>14818</v>
      </c>
      <c r="AB20" s="75">
        <v>1916</v>
      </c>
      <c r="AC20" s="75">
        <v>27830</v>
      </c>
      <c r="AD20" s="75">
        <v>92361</v>
      </c>
      <c r="AE20" s="75">
        <v>14965</v>
      </c>
      <c r="AF20" s="75">
        <v>83695</v>
      </c>
      <c r="AG20" s="75">
        <v>20383</v>
      </c>
      <c r="AH20" s="75">
        <v>14076</v>
      </c>
      <c r="AI20" s="75">
        <v>3430</v>
      </c>
      <c r="AJ20" s="75">
        <v>41880</v>
      </c>
      <c r="AK20" s="75">
        <v>18002</v>
      </c>
      <c r="AL20" s="75">
        <v>79637</v>
      </c>
      <c r="AM20" s="75">
        <v>7653</v>
      </c>
      <c r="AN20" s="75">
        <v>2489</v>
      </c>
      <c r="AO20" s="75" t="s">
        <v>59</v>
      </c>
      <c r="AP20" s="75">
        <v>54504</v>
      </c>
      <c r="AQ20" s="75">
        <v>16872</v>
      </c>
    </row>
    <row r="21" spans="1:43" s="35" customFormat="1" x14ac:dyDescent="0.25">
      <c r="A21" s="61" t="s">
        <v>53</v>
      </c>
      <c r="B21" s="75">
        <v>50563</v>
      </c>
      <c r="C21" s="75">
        <v>1672</v>
      </c>
      <c r="D21" s="75" t="s">
        <v>59</v>
      </c>
      <c r="E21" s="75">
        <v>1470</v>
      </c>
      <c r="F21" s="75">
        <v>37069</v>
      </c>
      <c r="G21" s="75">
        <v>7217</v>
      </c>
      <c r="H21" s="75">
        <v>35184</v>
      </c>
      <c r="I21" s="75">
        <v>3719</v>
      </c>
      <c r="J21" s="75">
        <v>795</v>
      </c>
      <c r="K21" s="75">
        <v>1885</v>
      </c>
      <c r="L21" s="75">
        <f xml:space="preserve"> 29047-M21</f>
        <v>21255</v>
      </c>
      <c r="M21" s="75">
        <v>7792</v>
      </c>
      <c r="N21" s="76">
        <v>55529</v>
      </c>
      <c r="O21" s="75">
        <v>4659</v>
      </c>
      <c r="P21" s="75">
        <v>4184</v>
      </c>
      <c r="Q21" s="75">
        <v>30514</v>
      </c>
      <c r="R21" s="75">
        <f xml:space="preserve"> 20234-S21</f>
        <v>17531</v>
      </c>
      <c r="S21" s="75">
        <v>2703</v>
      </c>
      <c r="T21" s="75">
        <v>41932</v>
      </c>
      <c r="U21" s="75">
        <v>6384</v>
      </c>
      <c r="V21" s="75" t="s">
        <v>58</v>
      </c>
      <c r="W21" s="75">
        <v>3575</v>
      </c>
      <c r="X21" s="75">
        <f xml:space="preserve"> 31918-Y21</f>
        <v>23380</v>
      </c>
      <c r="Y21" s="75">
        <v>8538</v>
      </c>
      <c r="Z21" s="75">
        <v>51332</v>
      </c>
      <c r="AA21" s="75">
        <v>8345</v>
      </c>
      <c r="AB21" s="75" t="s">
        <v>58</v>
      </c>
      <c r="AC21" s="75">
        <v>903</v>
      </c>
      <c r="AD21" s="75">
        <v>34757</v>
      </c>
      <c r="AE21" s="75">
        <v>7150</v>
      </c>
      <c r="AF21" s="75">
        <v>49714</v>
      </c>
      <c r="AG21" s="75">
        <v>6994</v>
      </c>
      <c r="AH21" s="75" t="s">
        <v>59</v>
      </c>
      <c r="AI21" s="75" t="s">
        <v>59</v>
      </c>
      <c r="AJ21" s="75">
        <v>32149</v>
      </c>
      <c r="AK21" s="75">
        <v>8197</v>
      </c>
      <c r="AL21" s="75">
        <v>57264</v>
      </c>
      <c r="AM21" s="75" t="s">
        <v>59</v>
      </c>
      <c r="AN21" s="75" t="s">
        <v>58</v>
      </c>
      <c r="AO21" s="75">
        <v>12110</v>
      </c>
      <c r="AP21" s="75">
        <v>28845</v>
      </c>
      <c r="AQ21" s="75">
        <v>7682</v>
      </c>
    </row>
    <row r="22" spans="1:43" s="35" customFormat="1" ht="31.5" x14ac:dyDescent="0.25">
      <c r="A22" s="61" t="s">
        <v>54</v>
      </c>
      <c r="B22" s="75">
        <v>73947</v>
      </c>
      <c r="C22" s="75" t="s">
        <v>58</v>
      </c>
      <c r="D22" s="75" t="s">
        <v>58</v>
      </c>
      <c r="E22" s="75" t="s">
        <v>59</v>
      </c>
      <c r="F22" s="75">
        <v>58852</v>
      </c>
      <c r="G22" s="75">
        <v>5030</v>
      </c>
      <c r="H22" s="75">
        <v>103415</v>
      </c>
      <c r="I22" s="75">
        <v>459</v>
      </c>
      <c r="J22" s="75" t="s">
        <v>59</v>
      </c>
      <c r="K22" s="75" t="s">
        <v>59</v>
      </c>
      <c r="L22" s="75">
        <f xml:space="preserve"> 101481-M22</f>
        <v>92335</v>
      </c>
      <c r="M22" s="75">
        <v>9146</v>
      </c>
      <c r="N22" s="76">
        <v>119906</v>
      </c>
      <c r="O22" s="75">
        <v>8111</v>
      </c>
      <c r="P22" s="75" t="s">
        <v>58</v>
      </c>
      <c r="Q22" s="75">
        <v>171</v>
      </c>
      <c r="R22" s="75">
        <f xml:space="preserve"> 111624-S22</f>
        <v>101106</v>
      </c>
      <c r="S22" s="75">
        <v>10518</v>
      </c>
      <c r="T22" s="75">
        <v>88380</v>
      </c>
      <c r="U22" s="75">
        <v>10437</v>
      </c>
      <c r="V22" s="75" t="s">
        <v>59</v>
      </c>
      <c r="W22" s="75">
        <v>369</v>
      </c>
      <c r="X22" s="75">
        <f xml:space="preserve"> 77574-Y22</f>
        <v>68616</v>
      </c>
      <c r="Y22" s="75">
        <v>8958</v>
      </c>
      <c r="Z22" s="75">
        <v>151313</v>
      </c>
      <c r="AA22" s="75" t="s">
        <v>59</v>
      </c>
      <c r="AB22" s="75" t="s">
        <v>59</v>
      </c>
      <c r="AC22" s="75">
        <v>358</v>
      </c>
      <c r="AD22" s="75">
        <v>131579</v>
      </c>
      <c r="AE22" s="75">
        <v>17345</v>
      </c>
      <c r="AF22" s="75">
        <v>156575</v>
      </c>
      <c r="AG22" s="75">
        <v>5581</v>
      </c>
      <c r="AH22" s="75" t="s">
        <v>59</v>
      </c>
      <c r="AI22" s="75" t="s">
        <v>58</v>
      </c>
      <c r="AJ22" s="75">
        <v>135147</v>
      </c>
      <c r="AK22" s="75">
        <v>15847</v>
      </c>
      <c r="AL22" s="75">
        <v>153656</v>
      </c>
      <c r="AM22" s="75" t="s">
        <v>59</v>
      </c>
      <c r="AN22" s="75" t="s">
        <v>58</v>
      </c>
      <c r="AO22" s="75" t="s">
        <v>58</v>
      </c>
      <c r="AP22" s="75">
        <v>139321</v>
      </c>
      <c r="AQ22" s="75">
        <v>14164</v>
      </c>
    </row>
    <row r="23" spans="1:43" s="35" customFormat="1" ht="31.5" x14ac:dyDescent="0.25">
      <c r="A23" s="61" t="s">
        <v>55</v>
      </c>
      <c r="B23" s="75">
        <v>5462</v>
      </c>
      <c r="C23" s="75">
        <v>412</v>
      </c>
      <c r="D23" s="75" t="s">
        <v>58</v>
      </c>
      <c r="E23" s="75" t="s">
        <v>59</v>
      </c>
      <c r="F23" s="75">
        <v>2306</v>
      </c>
      <c r="G23" s="75" t="s">
        <v>59</v>
      </c>
      <c r="H23" s="75">
        <v>3185</v>
      </c>
      <c r="I23" s="75" t="s">
        <v>58</v>
      </c>
      <c r="J23" s="75" t="s">
        <v>58</v>
      </c>
      <c r="K23" s="75" t="s">
        <v>59</v>
      </c>
      <c r="L23" s="75">
        <v>2432</v>
      </c>
      <c r="M23" s="75" t="s">
        <v>59</v>
      </c>
      <c r="N23" s="76">
        <v>3229</v>
      </c>
      <c r="O23" s="75">
        <v>1491</v>
      </c>
      <c r="P23" s="75" t="s">
        <v>58</v>
      </c>
      <c r="Q23" s="75">
        <v>240</v>
      </c>
      <c r="R23" s="75">
        <v>1248</v>
      </c>
      <c r="S23" s="75">
        <v>365</v>
      </c>
      <c r="T23" s="75">
        <v>2562</v>
      </c>
      <c r="U23" s="75" t="s">
        <v>59</v>
      </c>
      <c r="V23" s="75" t="s">
        <v>58</v>
      </c>
      <c r="W23" s="75" t="s">
        <v>59</v>
      </c>
      <c r="X23" s="75">
        <f xml:space="preserve"> 2294-Y23</f>
        <v>1027</v>
      </c>
      <c r="Y23" s="75">
        <v>1267</v>
      </c>
      <c r="Z23" s="75">
        <v>4501</v>
      </c>
      <c r="AA23" s="75" t="s">
        <v>58</v>
      </c>
      <c r="AB23" s="75" t="s">
        <v>58</v>
      </c>
      <c r="AC23" s="75" t="s">
        <v>59</v>
      </c>
      <c r="AD23" s="75">
        <v>2485</v>
      </c>
      <c r="AE23" s="75" t="s">
        <v>59</v>
      </c>
      <c r="AF23" s="75">
        <v>3158</v>
      </c>
      <c r="AG23" s="75" t="s">
        <v>58</v>
      </c>
      <c r="AH23" s="75" t="s">
        <v>58</v>
      </c>
      <c r="AI23" s="75" t="s">
        <v>59</v>
      </c>
      <c r="AJ23" s="75">
        <v>888</v>
      </c>
      <c r="AK23" s="75">
        <v>2081</v>
      </c>
      <c r="AL23" s="75">
        <v>5900</v>
      </c>
      <c r="AM23" s="75" t="s">
        <v>58</v>
      </c>
      <c r="AN23" s="75" t="s">
        <v>58</v>
      </c>
      <c r="AO23" s="75" t="s">
        <v>59</v>
      </c>
      <c r="AP23" s="75" t="s">
        <v>59</v>
      </c>
      <c r="AQ23" s="75">
        <v>2577</v>
      </c>
    </row>
    <row r="24" spans="1:43" s="35" customFormat="1" x14ac:dyDescent="0.25">
      <c r="A24" s="61" t="s">
        <v>56</v>
      </c>
      <c r="B24" s="75">
        <v>208</v>
      </c>
      <c r="C24" s="75" t="s">
        <v>59</v>
      </c>
      <c r="D24" s="75" t="s">
        <v>58</v>
      </c>
      <c r="E24" s="75" t="s">
        <v>58</v>
      </c>
      <c r="F24" s="75">
        <v>136</v>
      </c>
      <c r="G24" s="75" t="s">
        <v>58</v>
      </c>
      <c r="H24" s="75">
        <v>905</v>
      </c>
      <c r="I24" s="75" t="s">
        <v>58</v>
      </c>
      <c r="J24" s="75" t="s">
        <v>58</v>
      </c>
      <c r="K24" s="75" t="s">
        <v>59</v>
      </c>
      <c r="L24" s="75">
        <v>807</v>
      </c>
      <c r="M24" s="75" t="s">
        <v>58</v>
      </c>
      <c r="N24" s="76">
        <v>663</v>
      </c>
      <c r="O24" s="75" t="s">
        <v>58</v>
      </c>
      <c r="P24" s="75" t="s">
        <v>58</v>
      </c>
      <c r="Q24" s="75" t="s">
        <v>58</v>
      </c>
      <c r="R24" s="75">
        <v>355</v>
      </c>
      <c r="S24" s="75">
        <v>308</v>
      </c>
      <c r="T24" s="75">
        <v>382</v>
      </c>
      <c r="U24" s="75" t="s">
        <v>59</v>
      </c>
      <c r="V24" s="75" t="s">
        <v>58</v>
      </c>
      <c r="W24" s="75" t="s">
        <v>58</v>
      </c>
      <c r="X24" s="75">
        <v>380</v>
      </c>
      <c r="Y24" s="75" t="s">
        <v>59</v>
      </c>
      <c r="Z24" s="75">
        <v>875</v>
      </c>
      <c r="AA24" s="75" t="s">
        <v>58</v>
      </c>
      <c r="AB24" s="75" t="s">
        <v>58</v>
      </c>
      <c r="AC24" s="75" t="s">
        <v>58</v>
      </c>
      <c r="AD24" s="75">
        <v>637</v>
      </c>
      <c r="AE24" s="75" t="s">
        <v>59</v>
      </c>
      <c r="AF24" s="75" t="s">
        <v>59</v>
      </c>
      <c r="AG24" s="75" t="s">
        <v>58</v>
      </c>
      <c r="AH24" s="75" t="s">
        <v>58</v>
      </c>
      <c r="AI24" s="75" t="s">
        <v>58</v>
      </c>
      <c r="AJ24" s="75" t="s">
        <v>59</v>
      </c>
      <c r="AK24" s="75" t="s">
        <v>58</v>
      </c>
      <c r="AL24" s="75">
        <v>1368</v>
      </c>
      <c r="AM24" s="75" t="s">
        <v>59</v>
      </c>
      <c r="AN24" s="75" t="s">
        <v>58</v>
      </c>
      <c r="AO24" s="75" t="s">
        <v>58</v>
      </c>
      <c r="AP24" s="75" t="s">
        <v>59</v>
      </c>
      <c r="AQ24" s="75" t="s">
        <v>59</v>
      </c>
    </row>
    <row r="25" spans="1:43" x14ac:dyDescent="0.25">
      <c r="N25" s="37"/>
    </row>
    <row r="26" spans="1:43" x14ac:dyDescent="0.25">
      <c r="A26" s="55" t="s">
        <v>62</v>
      </c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Максимова О.А.</cp:lastModifiedBy>
  <cp:lastPrinted>2021-05-13T12:20:04Z</cp:lastPrinted>
  <dcterms:created xsi:type="dcterms:W3CDTF">2021-04-08T10:35:45Z</dcterms:created>
  <dcterms:modified xsi:type="dcterms:W3CDTF">2024-10-28T15:08:42Z</dcterms:modified>
</cp:coreProperties>
</file>